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56" windowWidth="25596" windowHeight="13872" tabRatio="500"/>
  </bookViews>
  <sheets>
    <sheet name="Identifikationsstandard" sheetId="1" r:id="rId1"/>
    <sheet name="Klassifikationsstandard" sheetId="2" r:id="rId2"/>
    <sheet name="Tabelle3" sheetId="3" state="hidden" r:id="rId3"/>
    <sheet name="Katalogaustauschformate" sheetId="4" r:id="rId4"/>
    <sheet name="Transaktionsstandards" sheetId="6" r:id="rId5"/>
  </sheets>
  <definedNames>
    <definedName name="_xlnm._FilterDatabase" localSheetId="0" hidden="1">Identifikationsstandard!$A$7:$C$23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1" l="1"/>
  <c r="P20" i="1"/>
  <c r="P22" i="1"/>
  <c r="Q21" i="1"/>
  <c r="Q20" i="1"/>
  <c r="P9" i="1"/>
  <c r="P8" i="1"/>
  <c r="P10" i="1"/>
  <c r="P11" i="1"/>
  <c r="P12" i="1"/>
  <c r="P13" i="1"/>
  <c r="P14" i="1"/>
  <c r="P15" i="1"/>
  <c r="P16" i="1"/>
  <c r="P17" i="1"/>
  <c r="P18" i="1"/>
  <c r="Q9" i="1"/>
  <c r="Q10" i="1"/>
  <c r="Q11" i="1"/>
  <c r="Q12" i="1"/>
  <c r="Q13" i="1"/>
  <c r="Q14" i="1"/>
  <c r="Q15" i="1"/>
  <c r="Q16" i="1"/>
  <c r="Q17" i="1"/>
  <c r="Q8" i="1"/>
  <c r="T21" i="2"/>
  <c r="T20" i="2"/>
  <c r="T22" i="2"/>
  <c r="T23" i="2"/>
  <c r="T24" i="2"/>
  <c r="T25" i="2"/>
  <c r="T26" i="2"/>
  <c r="T27" i="2"/>
  <c r="U21" i="2"/>
  <c r="U22" i="2"/>
  <c r="U23" i="2"/>
  <c r="U24" i="2"/>
  <c r="U25" i="2"/>
  <c r="U26" i="2"/>
  <c r="U20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U4" i="2"/>
  <c r="R18" i="4"/>
  <c r="R19" i="4"/>
  <c r="R20" i="4"/>
  <c r="R21" i="4"/>
  <c r="Q17" i="4"/>
  <c r="Q18" i="4"/>
  <c r="Q19" i="4"/>
  <c r="Q20" i="4"/>
  <c r="Q21" i="4"/>
  <c r="Q22" i="4"/>
  <c r="R17" i="4"/>
  <c r="R5" i="4"/>
  <c r="R6" i="4"/>
  <c r="R7" i="4"/>
  <c r="R8" i="4"/>
  <c r="R9" i="4"/>
  <c r="R10" i="4"/>
  <c r="R11" i="4"/>
  <c r="R12" i="4"/>
  <c r="R13" i="4"/>
  <c r="R14" i="4"/>
  <c r="Q4" i="4"/>
  <c r="Q5" i="4"/>
  <c r="Q6" i="4"/>
  <c r="Q7" i="4"/>
  <c r="Q8" i="4"/>
  <c r="Q9" i="4"/>
  <c r="Q10" i="4"/>
  <c r="Q11" i="4"/>
  <c r="Q12" i="4"/>
  <c r="Q13" i="4"/>
  <c r="Q14" i="4"/>
  <c r="Q15" i="4"/>
  <c r="R4" i="4"/>
  <c r="Q18" i="6"/>
  <c r="Q17" i="6"/>
  <c r="Q19" i="6"/>
  <c r="Q20" i="6"/>
  <c r="Q21" i="6"/>
  <c r="R18" i="6"/>
  <c r="R19" i="6"/>
  <c r="R20" i="6"/>
  <c r="R17" i="6"/>
  <c r="Q5" i="6"/>
  <c r="Q4" i="6"/>
  <c r="Q6" i="6"/>
  <c r="Q7" i="6"/>
  <c r="Q8" i="6"/>
  <c r="Q9" i="6"/>
  <c r="Q10" i="6"/>
  <c r="Q11" i="6"/>
  <c r="Q12" i="6"/>
  <c r="Q13" i="6"/>
  <c r="Q14" i="6"/>
  <c r="Q15" i="6"/>
  <c r="R5" i="6"/>
  <c r="R6" i="6"/>
  <c r="R7" i="6"/>
  <c r="R8" i="6"/>
  <c r="R9" i="6"/>
  <c r="R10" i="6"/>
  <c r="R11" i="6"/>
  <c r="R12" i="6"/>
  <c r="R13" i="6"/>
  <c r="R14" i="6"/>
  <c r="R4" i="6"/>
  <c r="R21" i="1"/>
  <c r="R20" i="1"/>
  <c r="R9" i="1"/>
  <c r="R10" i="1"/>
  <c r="R11" i="1"/>
  <c r="R12" i="1"/>
  <c r="R13" i="1"/>
  <c r="R14" i="1"/>
  <c r="R15" i="1"/>
  <c r="R16" i="1"/>
  <c r="R17" i="1"/>
  <c r="R8" i="1"/>
  <c r="S5" i="6"/>
  <c r="S6" i="6"/>
  <c r="S7" i="6"/>
  <c r="S8" i="6"/>
  <c r="S9" i="6"/>
  <c r="S10" i="6"/>
  <c r="S11" i="6"/>
  <c r="S12" i="6"/>
  <c r="S13" i="6"/>
  <c r="S14" i="6"/>
  <c r="S4" i="6"/>
  <c r="R21" i="6"/>
  <c r="S20" i="6"/>
  <c r="S19" i="6"/>
  <c r="S18" i="6"/>
  <c r="S17" i="6"/>
  <c r="R15" i="6"/>
  <c r="S18" i="4"/>
  <c r="S19" i="4"/>
  <c r="S20" i="4"/>
  <c r="S21" i="4"/>
  <c r="S17" i="4"/>
  <c r="S5" i="4"/>
  <c r="S6" i="4"/>
  <c r="S7" i="4"/>
  <c r="S8" i="4"/>
  <c r="S9" i="4"/>
  <c r="S10" i="4"/>
  <c r="S11" i="4"/>
  <c r="S12" i="4"/>
  <c r="S13" i="4"/>
  <c r="S14" i="4"/>
  <c r="S4" i="4"/>
  <c r="R22" i="4"/>
  <c r="R15" i="4"/>
  <c r="V20" i="2"/>
  <c r="V21" i="2"/>
  <c r="V22" i="2"/>
  <c r="V23" i="2"/>
  <c r="V24" i="2"/>
  <c r="V25" i="2"/>
  <c r="V26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U27" i="2"/>
  <c r="U18" i="2"/>
  <c r="Q22" i="1"/>
  <c r="Q18" i="1"/>
</calcChain>
</file>

<file path=xl/sharedStrings.xml><?xml version="1.0" encoding="utf-8"?>
<sst xmlns="http://schemas.openxmlformats.org/spreadsheetml/2006/main" count="245" uniqueCount="44">
  <si>
    <t>Kriterium</t>
  </si>
  <si>
    <t>Akzeptanz</t>
  </si>
  <si>
    <t>Akzeptanz in logistischen Anwendungen</t>
  </si>
  <si>
    <t>Einsatzgebiet (übergreifend)</t>
  </si>
  <si>
    <t>Grad der Integration im Hinblick auf Datenträger,Zuverlässigkeit des Datenträgers</t>
  </si>
  <si>
    <t>Integration in Transaktions- und Klassifikationsstandards</t>
  </si>
  <si>
    <t>Internationalität</t>
  </si>
  <si>
    <t>Normengerecht</t>
  </si>
  <si>
    <t>Software zur Erzeugung des Datenträgers</t>
  </si>
  <si>
    <t>Hilfestellung bei Versionswechseln</t>
  </si>
  <si>
    <t>Dokumentation</t>
  </si>
  <si>
    <t>Kategorie Kriterium</t>
  </si>
  <si>
    <t>IS</t>
  </si>
  <si>
    <t>Funkt.</t>
  </si>
  <si>
    <t>Kosten der Nutzung</t>
  </si>
  <si>
    <t>Investitionssicherheit</t>
  </si>
  <si>
    <t>Finanz.</t>
  </si>
  <si>
    <t>Anwendbarkeit (einfach)</t>
  </si>
  <si>
    <t>Merkmale</t>
  </si>
  <si>
    <t>Möglichkeiten zur Einflussnahme auf die Weiterentwicklung</t>
  </si>
  <si>
    <t>Prozessorientierung</t>
  </si>
  <si>
    <t>Recherchierbarkeit</t>
  </si>
  <si>
    <t>Schlagworte/Synonyme</t>
  </si>
  <si>
    <t>Sprachversionen</t>
  </si>
  <si>
    <t>Zertifizierung</t>
  </si>
  <si>
    <t>KS</t>
  </si>
  <si>
    <t>Einsparpotenzial</t>
  </si>
  <si>
    <t>Umsetzungskosten/-zeit</t>
  </si>
  <si>
    <t>Nr.</t>
  </si>
  <si>
    <t>Anzahl Nennungen</t>
  </si>
  <si>
    <t>Gewichtung</t>
  </si>
  <si>
    <t>Gesamt</t>
  </si>
  <si>
    <t xml:space="preserve">IS </t>
  </si>
  <si>
    <t>Standardkate-gorie</t>
  </si>
  <si>
    <t>Rangfolge</t>
  </si>
  <si>
    <t>Standard-kategorie</t>
  </si>
  <si>
    <t>Flexibilität (gegenüber Änderungen)</t>
  </si>
  <si>
    <t>Software(vom Markt unterstützt)</t>
  </si>
  <si>
    <t>Technik (leicht zugänglich)</t>
  </si>
  <si>
    <t>Weiterentwicklung</t>
  </si>
  <si>
    <t>Unabhängigkeit (vom Anbieter)</t>
  </si>
  <si>
    <t>KA</t>
  </si>
  <si>
    <t>Gesamt: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</si>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</sst>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Arial"/>
    </font>
    <font>
      <sz val="12"/>
      <color theme="1"/>
      <name val="Arial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0" fillId="4" borderId="0" xfId="0" applyNumberFormat="1" applyFill="1" applyBorder="1"/>
    <xf numFmtId="0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0" fillId="6" borderId="0" xfId="0" applyNumberFormat="1" applyFill="1" applyBorder="1" applyAlignment="1">
      <alignment horizontal="left" vertical="center"/>
    </xf>
    <xf numFmtId="0" fontId="0" fillId="6" borderId="0" xfId="0" applyNumberForma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7" fillId="5" borderId="6" xfId="0" applyNumberFormat="1" applyFont="1" applyFill="1" applyBorder="1" applyAlignment="1">
      <alignment horizontal="center" vertical="center"/>
    </xf>
    <xf numFmtId="0" fontId="7" fillId="5" borderId="7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left" vertical="center" wrapText="1"/>
    </xf>
    <xf numFmtId="0" fontId="1" fillId="5" borderId="7" xfId="0" applyNumberFormat="1" applyFont="1" applyFill="1" applyBorder="1" applyAlignment="1">
      <alignment horizontal="center"/>
    </xf>
    <xf numFmtId="0" fontId="0" fillId="5" borderId="7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left" vertical="center" wrapText="1"/>
    </xf>
    <xf numFmtId="0" fontId="0" fillId="4" borderId="7" xfId="0" applyNumberForma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0" fillId="5" borderId="2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7" borderId="12" xfId="0" applyNumberForma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4" borderId="15" xfId="0" applyNumberFormat="1" applyFill="1" applyBorder="1" applyAlignment="1">
      <alignment horizontal="center"/>
    </xf>
    <xf numFmtId="0" fontId="0" fillId="4" borderId="15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4" fillId="2" borderId="15" xfId="1" applyNumberFormat="1" applyFont="1" applyFill="1" applyBorder="1" applyAlignment="1">
      <alignment horizontal="left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2" xfId="0" applyNumberFormat="1" applyFill="1" applyBorder="1"/>
    <xf numFmtId="0" fontId="7" fillId="4" borderId="16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8" fillId="4" borderId="11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8" fillId="5" borderId="14" xfId="0" applyNumberFormat="1" applyFont="1" applyFill="1" applyBorder="1" applyAlignment="1">
      <alignment horizontal="center" vertical="center"/>
    </xf>
    <xf numFmtId="0" fontId="8" fillId="5" borderId="15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left" vertical="center" wrapText="1"/>
    </xf>
    <xf numFmtId="0" fontId="1" fillId="5" borderId="15" xfId="0" applyNumberFormat="1" applyFont="1" applyFill="1" applyBorder="1" applyAlignment="1">
      <alignment horizontal="center"/>
    </xf>
    <xf numFmtId="0" fontId="0" fillId="5" borderId="15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5" borderId="7" xfId="0" applyNumberFormat="1" applyFill="1" applyBorder="1" applyAlignment="1" applyProtection="1">
      <alignment horizontal="center" vertical="center"/>
      <protection locked="0"/>
    </xf>
    <xf numFmtId="0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0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15" xfId="0" applyNumberFormat="1" applyFill="1" applyBorder="1" applyAlignment="1" applyProtection="1">
      <alignment horizontal="center" vertical="center"/>
      <protection locked="0"/>
    </xf>
    <xf numFmtId="0" fontId="0" fillId="5" borderId="15" xfId="0" applyNumberFormat="1" applyFill="1" applyBorder="1" applyAlignment="1" applyProtection="1">
      <alignment horizontal="center" vertical="center"/>
      <protection locked="0"/>
    </xf>
    <xf numFmtId="0" fontId="0" fillId="3" borderId="12" xfId="0" applyNumberFormat="1" applyFill="1" applyBorder="1" applyAlignment="1" applyProtection="1">
      <alignment horizontal="center" vertical="center"/>
      <protection locked="0"/>
    </xf>
    <xf numFmtId="0" fontId="0" fillId="6" borderId="0" xfId="0" applyNumberFormat="1" applyFill="1" applyBorder="1" applyAlignment="1" applyProtection="1">
      <alignment horizontal="center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5" borderId="10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0" fontId="0" fillId="5" borderId="12" xfId="0" applyNumberFormat="1" applyFill="1" applyBorder="1" applyAlignment="1" applyProtection="1">
      <alignment horizontal="center" vertical="center"/>
      <protection locked="0"/>
    </xf>
    <xf numFmtId="0" fontId="0" fillId="5" borderId="13" xfId="0" applyNumberForma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3" borderId="10" xfId="0" applyNumberFormat="1" applyFill="1" applyBorder="1" applyAlignment="1" applyProtection="1">
      <alignment horizontal="center" vertical="center"/>
      <protection locked="0"/>
    </xf>
    <xf numFmtId="0" fontId="0" fillId="7" borderId="7" xfId="0" applyNumberFormat="1" applyFill="1" applyBorder="1" applyAlignment="1" applyProtection="1">
      <alignment horizontal="center" vertical="center"/>
      <protection locked="0"/>
    </xf>
    <xf numFmtId="0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NumberFormat="1" applyFill="1" applyBorder="1" applyAlignment="1" applyProtection="1">
      <alignment horizontal="center" vertical="center"/>
      <protection locked="0"/>
    </xf>
    <xf numFmtId="0" fontId="0" fillId="7" borderId="15" xfId="0" applyNumberFormat="1" applyFill="1" applyBorder="1" applyAlignment="1" applyProtection="1">
      <alignment horizontal="center" vertical="center"/>
      <protection locked="0"/>
    </xf>
    <xf numFmtId="0" fontId="0" fillId="7" borderId="12" xfId="0" applyNumberFormat="1" applyFill="1" applyBorder="1" applyAlignment="1" applyProtection="1">
      <alignment horizontal="center" vertical="center"/>
      <protection locked="0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/>
    <xf numFmtId="0" fontId="0" fillId="5" borderId="5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</cellXfs>
  <cellStyles count="3">
    <cellStyle name="Besuchter Hyperlink" xfId="2" builtinId="9" hidden="1"/>
    <cellStyle name="Hyperlink" xfId="1" builtinId="8"/>
    <cellStyle name="Standard" xfId="0" builtinId="0"/>
  </cellStyles>
  <dxfs count="223"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Z63"/>
  <sheetViews>
    <sheetView tabSelected="1" topLeftCell="A6" zoomScale="80" zoomScaleNormal="80" zoomScalePageLayoutView="80" workbookViewId="0">
      <pane ySplit="2" topLeftCell="A8" activePane="bottomLeft" state="frozen"/>
      <selection activeCell="A6" sqref="A6"/>
      <selection pane="bottomLeft" activeCell="Q8" sqref="Q8"/>
    </sheetView>
  </sheetViews>
  <sheetFormatPr baseColWidth="10" defaultColWidth="10.796875" defaultRowHeight="15.6" x14ac:dyDescent="0.3"/>
  <cols>
    <col min="1" max="1" width="16.19921875" style="19" bestFit="1" customWidth="1"/>
    <col min="2" max="2" width="16.19921875" style="19" customWidth="1"/>
    <col min="3" max="3" width="50.296875" style="19" customWidth="1"/>
    <col min="4" max="15" width="10.796875" style="19"/>
    <col min="16" max="16" width="16.69921875" style="19" customWidth="1"/>
    <col min="17" max="17" width="12.69921875" style="66" bestFit="1" customWidth="1"/>
    <col min="18" max="16384" width="10.796875" style="19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1"/>
      <c r="B6" s="1"/>
      <c r="C6" s="1"/>
      <c r="D6" s="1"/>
      <c r="E6" s="1"/>
      <c r="F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1"/>
      <c r="T6" s="1"/>
      <c r="U6" s="1"/>
      <c r="V6" s="1"/>
      <c r="W6" s="1"/>
      <c r="X6" s="1"/>
      <c r="Y6" s="1"/>
      <c r="Z6" s="1"/>
    </row>
    <row r="7" spans="1:26" ht="36.6" thickBot="1" x14ac:dyDescent="0.35">
      <c r="A7" s="12" t="s">
        <v>33</v>
      </c>
      <c r="B7" s="12" t="s">
        <v>11</v>
      </c>
      <c r="C7" s="11" t="s">
        <v>0</v>
      </c>
      <c r="D7" s="11" t="s">
        <v>28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/>
      <c r="P7" s="12" t="s">
        <v>29</v>
      </c>
      <c r="Q7" s="11" t="s">
        <v>30</v>
      </c>
      <c r="R7" s="11" t="s">
        <v>34</v>
      </c>
      <c r="S7" s="1"/>
      <c r="T7" s="1"/>
      <c r="U7" s="1"/>
      <c r="V7" s="1"/>
      <c r="W7" s="1"/>
      <c r="X7" s="1"/>
      <c r="Y7" s="1"/>
      <c r="Z7" s="1"/>
    </row>
    <row r="8" spans="1:26" ht="28.05" customHeight="1" thickBot="1" x14ac:dyDescent="0.35">
      <c r="A8" s="37" t="s">
        <v>12</v>
      </c>
      <c r="B8" s="38" t="s">
        <v>13</v>
      </c>
      <c r="C8" s="28" t="s">
        <v>1</v>
      </c>
      <c r="D8" s="29">
        <v>1</v>
      </c>
      <c r="E8" s="90"/>
      <c r="F8" s="91"/>
      <c r="G8" s="91"/>
      <c r="H8" s="91"/>
      <c r="I8" s="91"/>
      <c r="J8" s="91"/>
      <c r="K8" s="91"/>
      <c r="L8" s="91"/>
      <c r="M8" s="91"/>
      <c r="N8" s="91"/>
      <c r="O8" s="31"/>
      <c r="P8" s="30">
        <f>COUNTIF($E$8:$N$17,"=1")</f>
        <v>0</v>
      </c>
      <c r="Q8" s="32">
        <f>IFERROR(ROUND(P8*100/$P$18,1),0)</f>
        <v>0</v>
      </c>
      <c r="R8" s="32">
        <f>_xlfn.RANK.EQ(Q8,$Q$8:$Q$17)</f>
        <v>1</v>
      </c>
      <c r="S8" s="1"/>
      <c r="T8" s="1"/>
      <c r="U8" s="1"/>
      <c r="V8" s="1"/>
      <c r="W8" s="1"/>
      <c r="X8" s="1"/>
      <c r="Y8" s="1"/>
      <c r="Z8" s="1"/>
    </row>
    <row r="9" spans="1:26" ht="27" customHeight="1" thickBot="1" x14ac:dyDescent="0.35">
      <c r="A9" s="68" t="s">
        <v>12</v>
      </c>
      <c r="B9" s="14" t="s">
        <v>13</v>
      </c>
      <c r="C9" s="4" t="s">
        <v>2</v>
      </c>
      <c r="D9" s="69">
        <v>2</v>
      </c>
      <c r="E9" s="92"/>
      <c r="F9" s="93"/>
      <c r="G9" s="94"/>
      <c r="H9" s="94"/>
      <c r="I9" s="94"/>
      <c r="J9" s="94"/>
      <c r="K9" s="94"/>
      <c r="L9" s="94"/>
      <c r="M9" s="94"/>
      <c r="N9" s="94"/>
      <c r="O9" s="22"/>
      <c r="P9" s="22">
        <f>COUNTIF($E$8:$N$17,"=2")</f>
        <v>0</v>
      </c>
      <c r="Q9" s="119">
        <f t="shared" ref="Q9:Q17" si="0">IFERROR(ROUND(P9*100/$P$18,1),0)</f>
        <v>0</v>
      </c>
      <c r="R9" s="22">
        <f t="shared" ref="R9:R17" si="1">_xlfn.RANK.EQ(Q9,$Q$8:$Q$17)</f>
        <v>1</v>
      </c>
      <c r="S9" s="1"/>
      <c r="T9" s="1"/>
      <c r="U9" s="1"/>
      <c r="V9" s="1"/>
      <c r="W9" s="1"/>
      <c r="X9" s="1"/>
      <c r="Y9" s="1"/>
      <c r="Z9" s="1"/>
    </row>
    <row r="10" spans="1:26" ht="28.95" customHeight="1" thickBot="1" x14ac:dyDescent="0.35">
      <c r="A10" s="26" t="s">
        <v>12</v>
      </c>
      <c r="B10" s="27" t="s">
        <v>13</v>
      </c>
      <c r="C10" s="28" t="s">
        <v>3</v>
      </c>
      <c r="D10" s="29">
        <v>3</v>
      </c>
      <c r="E10" s="95"/>
      <c r="F10" s="95"/>
      <c r="G10" s="95"/>
      <c r="H10" s="91"/>
      <c r="I10" s="91"/>
      <c r="J10" s="91"/>
      <c r="K10" s="91"/>
      <c r="L10" s="91"/>
      <c r="M10" s="91"/>
      <c r="N10" s="91"/>
      <c r="O10" s="31"/>
      <c r="P10" s="30">
        <f>COUNTIF($E$8:$N$17,"=3")</f>
        <v>0</v>
      </c>
      <c r="Q10" s="32">
        <f t="shared" si="0"/>
        <v>0</v>
      </c>
      <c r="R10" s="32">
        <f t="shared" si="1"/>
        <v>1</v>
      </c>
      <c r="S10" s="1"/>
      <c r="T10" s="1"/>
      <c r="U10" s="1"/>
      <c r="V10" s="1"/>
      <c r="W10" s="1"/>
      <c r="X10" s="1"/>
      <c r="Y10" s="1"/>
      <c r="Z10" s="1"/>
    </row>
    <row r="11" spans="1:26" ht="30.6" thickBot="1" x14ac:dyDescent="0.35">
      <c r="A11" s="68" t="s">
        <v>12</v>
      </c>
      <c r="B11" s="14" t="s">
        <v>13</v>
      </c>
      <c r="C11" s="70" t="s">
        <v>4</v>
      </c>
      <c r="D11" s="69">
        <v>4</v>
      </c>
      <c r="E11" s="93"/>
      <c r="F11" s="93"/>
      <c r="G11" s="93"/>
      <c r="H11" s="93"/>
      <c r="I11" s="94"/>
      <c r="J11" s="94"/>
      <c r="K11" s="94"/>
      <c r="L11" s="94"/>
      <c r="M11" s="94"/>
      <c r="N11" s="94"/>
      <c r="O11" s="22"/>
      <c r="P11" s="22">
        <f>COUNTIF($E$8:$N$17,"=4")</f>
        <v>0</v>
      </c>
      <c r="Q11" s="119">
        <f t="shared" si="0"/>
        <v>0</v>
      </c>
      <c r="R11" s="22">
        <f t="shared" si="1"/>
        <v>1</v>
      </c>
      <c r="S11" s="1"/>
      <c r="T11" s="1"/>
      <c r="U11" s="1"/>
      <c r="V11" s="1"/>
      <c r="W11" s="1"/>
      <c r="X11" s="1"/>
      <c r="Y11" s="1"/>
      <c r="Z11" s="1"/>
    </row>
    <row r="12" spans="1:26" ht="30.6" thickBot="1" x14ac:dyDescent="0.35">
      <c r="A12" s="26" t="s">
        <v>12</v>
      </c>
      <c r="B12" s="27" t="s">
        <v>13</v>
      </c>
      <c r="C12" s="28" t="s">
        <v>5</v>
      </c>
      <c r="D12" s="29">
        <v>5</v>
      </c>
      <c r="E12" s="95"/>
      <c r="F12" s="95"/>
      <c r="G12" s="95"/>
      <c r="H12" s="95"/>
      <c r="I12" s="95"/>
      <c r="J12" s="91"/>
      <c r="K12" s="91"/>
      <c r="L12" s="91"/>
      <c r="M12" s="91"/>
      <c r="N12" s="91"/>
      <c r="O12" s="31"/>
      <c r="P12" s="30">
        <f>COUNTIF($E$8:$N$17,"=5")</f>
        <v>0</v>
      </c>
      <c r="Q12" s="32">
        <f t="shared" si="0"/>
        <v>0</v>
      </c>
      <c r="R12" s="32">
        <f t="shared" si="1"/>
        <v>1</v>
      </c>
      <c r="S12" s="1"/>
      <c r="T12" s="1"/>
      <c r="U12" s="1"/>
      <c r="V12" s="67"/>
      <c r="W12" s="1"/>
      <c r="X12" s="1"/>
      <c r="Y12" s="1"/>
      <c r="Z12" s="1"/>
    </row>
    <row r="13" spans="1:26" ht="28.05" customHeight="1" thickBot="1" x14ac:dyDescent="0.35">
      <c r="A13" s="68" t="s">
        <v>12</v>
      </c>
      <c r="B13" s="14" t="s">
        <v>13</v>
      </c>
      <c r="C13" s="71" t="s">
        <v>6</v>
      </c>
      <c r="D13" s="69">
        <v>6</v>
      </c>
      <c r="E13" s="93"/>
      <c r="F13" s="93"/>
      <c r="G13" s="93"/>
      <c r="H13" s="93"/>
      <c r="I13" s="93"/>
      <c r="J13" s="93"/>
      <c r="K13" s="94"/>
      <c r="L13" s="94"/>
      <c r="M13" s="94"/>
      <c r="N13" s="94"/>
      <c r="O13" s="22"/>
      <c r="P13" s="3">
        <f>COUNTIF($E$8:$N$17,"=6")</f>
        <v>0</v>
      </c>
      <c r="Q13" s="119">
        <f t="shared" si="0"/>
        <v>0</v>
      </c>
      <c r="R13" s="3">
        <f t="shared" si="1"/>
        <v>1</v>
      </c>
      <c r="S13" s="1"/>
      <c r="T13" s="1"/>
      <c r="U13" s="1"/>
      <c r="V13" s="1"/>
      <c r="W13" s="1"/>
      <c r="X13" s="1"/>
      <c r="Y13" s="1"/>
      <c r="Z13" s="1"/>
    </row>
    <row r="14" spans="1:26" ht="31.05" customHeight="1" thickBot="1" x14ac:dyDescent="0.35">
      <c r="A14" s="26" t="s">
        <v>12</v>
      </c>
      <c r="B14" s="27" t="s">
        <v>13</v>
      </c>
      <c r="C14" s="28" t="s">
        <v>7</v>
      </c>
      <c r="D14" s="29">
        <v>7</v>
      </c>
      <c r="E14" s="95"/>
      <c r="F14" s="95"/>
      <c r="G14" s="95"/>
      <c r="H14" s="95"/>
      <c r="I14" s="95"/>
      <c r="J14" s="95"/>
      <c r="K14" s="95"/>
      <c r="L14" s="91"/>
      <c r="M14" s="91"/>
      <c r="N14" s="91"/>
      <c r="O14" s="31"/>
      <c r="P14" s="30">
        <f>COUNTIF($E$8:$N$17,"=7")</f>
        <v>0</v>
      </c>
      <c r="Q14" s="32">
        <f t="shared" si="0"/>
        <v>0</v>
      </c>
      <c r="R14" s="32">
        <f t="shared" si="1"/>
        <v>1</v>
      </c>
      <c r="S14" s="1"/>
      <c r="T14" s="1"/>
      <c r="U14" s="1"/>
      <c r="V14" s="1"/>
      <c r="W14" s="1"/>
      <c r="X14" s="1"/>
      <c r="Y14" s="1"/>
      <c r="Z14" s="1"/>
    </row>
    <row r="15" spans="1:26" ht="24" customHeight="1" thickBot="1" x14ac:dyDescent="0.35">
      <c r="A15" s="68" t="s">
        <v>12</v>
      </c>
      <c r="B15" s="14" t="s">
        <v>13</v>
      </c>
      <c r="C15" s="71" t="s">
        <v>8</v>
      </c>
      <c r="D15" s="69">
        <v>8</v>
      </c>
      <c r="E15" s="93"/>
      <c r="F15" s="93"/>
      <c r="G15" s="93"/>
      <c r="H15" s="93"/>
      <c r="I15" s="93"/>
      <c r="J15" s="93"/>
      <c r="K15" s="93"/>
      <c r="L15" s="93"/>
      <c r="M15" s="94"/>
      <c r="N15" s="94"/>
      <c r="O15" s="22"/>
      <c r="P15" s="3">
        <f>COUNTIF($E$8:$N$17,"=8")</f>
        <v>0</v>
      </c>
      <c r="Q15" s="119">
        <f t="shared" si="0"/>
        <v>0</v>
      </c>
      <c r="R15" s="3">
        <f t="shared" si="1"/>
        <v>1</v>
      </c>
      <c r="S15" s="1"/>
      <c r="T15" s="1"/>
      <c r="U15" s="1"/>
      <c r="V15" s="1"/>
      <c r="W15" s="1"/>
      <c r="X15" s="1"/>
      <c r="Y15" s="1"/>
      <c r="Z15" s="1"/>
    </row>
    <row r="16" spans="1:26" ht="30" customHeight="1" thickBot="1" x14ac:dyDescent="0.35">
      <c r="A16" s="26" t="s">
        <v>12</v>
      </c>
      <c r="B16" s="27" t="s">
        <v>13</v>
      </c>
      <c r="C16" s="28" t="s">
        <v>9</v>
      </c>
      <c r="D16" s="29">
        <v>9</v>
      </c>
      <c r="E16" s="95"/>
      <c r="F16" s="95"/>
      <c r="G16" s="95"/>
      <c r="H16" s="95"/>
      <c r="I16" s="95"/>
      <c r="J16" s="95"/>
      <c r="K16" s="95"/>
      <c r="L16" s="95"/>
      <c r="M16" s="95"/>
      <c r="N16" s="91"/>
      <c r="O16" s="31"/>
      <c r="P16" s="30">
        <f>COUNTIF($E$8:$N$17,"=9")</f>
        <v>0</v>
      </c>
      <c r="Q16" s="32">
        <f t="shared" si="0"/>
        <v>0</v>
      </c>
      <c r="R16" s="32">
        <f t="shared" si="1"/>
        <v>1</v>
      </c>
      <c r="S16" s="1"/>
      <c r="T16" s="1"/>
      <c r="U16" s="1"/>
      <c r="V16" s="1"/>
      <c r="W16" s="1"/>
      <c r="X16" s="1"/>
      <c r="Y16" s="1"/>
      <c r="Z16" s="1"/>
    </row>
    <row r="17" spans="1:26" ht="33" customHeight="1" thickBot="1" x14ac:dyDescent="0.35">
      <c r="A17" s="68" t="s">
        <v>12</v>
      </c>
      <c r="B17" s="14" t="s">
        <v>13</v>
      </c>
      <c r="C17" s="71" t="s">
        <v>10</v>
      </c>
      <c r="D17" s="69">
        <v>10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22"/>
      <c r="P17" s="3">
        <f>COUNTIF($E$8:$N$17,"=10")</f>
        <v>0</v>
      </c>
      <c r="Q17" s="119">
        <f t="shared" si="0"/>
        <v>0</v>
      </c>
      <c r="R17" s="3">
        <f t="shared" si="1"/>
        <v>1</v>
      </c>
      <c r="S17" s="1"/>
      <c r="T17" s="1"/>
      <c r="U17" s="1"/>
      <c r="V17" s="1"/>
      <c r="W17" s="1"/>
      <c r="X17" s="1"/>
      <c r="Y17" s="1"/>
      <c r="Z17" s="1"/>
    </row>
    <row r="18" spans="1:26" ht="33" customHeight="1" x14ac:dyDescent="0.3">
      <c r="A18" s="78" t="s">
        <v>12</v>
      </c>
      <c r="B18" s="79" t="s">
        <v>13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80" t="s">
        <v>31</v>
      </c>
      <c r="P18" s="80">
        <f>SUM(P8:P17)</f>
        <v>0</v>
      </c>
      <c r="Q18" s="80">
        <f>ROUND(SUM(Q8:Q17),0)</f>
        <v>0</v>
      </c>
      <c r="R18" s="81"/>
      <c r="S18" s="1"/>
      <c r="T18" s="1"/>
      <c r="U18" s="1"/>
      <c r="V18" s="1"/>
      <c r="W18" s="1"/>
      <c r="X18" s="1"/>
      <c r="Y18" s="1"/>
      <c r="Z18" s="1"/>
    </row>
    <row r="19" spans="1:26" ht="13.95" customHeight="1" x14ac:dyDescent="0.3">
      <c r="A19" s="9" t="s">
        <v>32</v>
      </c>
      <c r="B19" s="10" t="s">
        <v>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"/>
      <c r="T19" s="1"/>
      <c r="U19" s="1"/>
      <c r="V19" s="1"/>
      <c r="W19" s="1"/>
      <c r="X19" s="1"/>
      <c r="Y19" s="1"/>
      <c r="Z19" s="1"/>
    </row>
    <row r="20" spans="1:26" ht="30" customHeight="1" thickBot="1" x14ac:dyDescent="0.35">
      <c r="A20" s="82" t="s">
        <v>12</v>
      </c>
      <c r="B20" s="83" t="s">
        <v>16</v>
      </c>
      <c r="C20" s="84" t="s">
        <v>14</v>
      </c>
      <c r="D20" s="85">
        <v>1</v>
      </c>
      <c r="E20" s="56"/>
      <c r="F20" s="86"/>
      <c r="G20" s="87"/>
      <c r="H20" s="87"/>
      <c r="I20" s="87"/>
      <c r="J20" s="87"/>
      <c r="K20" s="87"/>
      <c r="L20" s="87"/>
      <c r="M20" s="87"/>
      <c r="N20" s="87"/>
      <c r="O20" s="57"/>
      <c r="P20" s="86">
        <f>COUNTIF($F$20,"=2")</f>
        <v>0</v>
      </c>
      <c r="Q20" s="88">
        <f>IFERROR(ROUND(P20*100/$P$22,1),0)</f>
        <v>0</v>
      </c>
      <c r="R20" s="88">
        <f>_xlfn.RANK.EQ(Q20,Q20:$Q$21)</f>
        <v>1</v>
      </c>
      <c r="S20" s="1"/>
      <c r="T20" s="1"/>
      <c r="U20" s="1"/>
      <c r="V20" s="1"/>
      <c r="W20" s="1"/>
      <c r="X20" s="1"/>
      <c r="Y20" s="1"/>
      <c r="Z20" s="1"/>
    </row>
    <row r="21" spans="1:26" ht="30" customHeight="1" thickBot="1" x14ac:dyDescent="0.35">
      <c r="A21" s="72" t="s">
        <v>12</v>
      </c>
      <c r="B21" s="73" t="s">
        <v>16</v>
      </c>
      <c r="C21" s="74" t="s">
        <v>15</v>
      </c>
      <c r="D21" s="75">
        <v>2</v>
      </c>
      <c r="E21" s="44"/>
      <c r="F21" s="44"/>
      <c r="G21" s="53"/>
      <c r="H21" s="53"/>
      <c r="I21" s="53"/>
      <c r="J21" s="53"/>
      <c r="K21" s="53"/>
      <c r="L21" s="53"/>
      <c r="M21" s="53"/>
      <c r="N21" s="53"/>
      <c r="O21" s="76"/>
      <c r="P21" s="77">
        <f>COUNTIF($F$20,"=1")</f>
        <v>0</v>
      </c>
      <c r="Q21" s="120">
        <f>IFERROR(ROUND(P21*100/$P$22,1),0)</f>
        <v>0</v>
      </c>
      <c r="R21" s="3">
        <f>_xlfn.RANK.EQ(Q21,Q21:$Q$21)</f>
        <v>1</v>
      </c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3">
      <c r="A22" s="78" t="s">
        <v>12</v>
      </c>
      <c r="B22" s="79" t="s">
        <v>16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80" t="s">
        <v>31</v>
      </c>
      <c r="P22" s="80">
        <f>SUM(P20:P21)</f>
        <v>0</v>
      </c>
      <c r="Q22" s="80">
        <f>ROUND(SUM(Q20:Q21),0)</f>
        <v>0</v>
      </c>
      <c r="R22" s="8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52" t="s">
        <v>12</v>
      </c>
      <c r="B23" s="52" t="s"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89"/>
      <c r="R23" s="89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1"/>
      <c r="S63" s="1"/>
      <c r="T63" s="1"/>
      <c r="U63" s="1"/>
      <c r="V63" s="1"/>
      <c r="W63" s="1"/>
      <c r="X63" s="1"/>
      <c r="Y63" s="1"/>
      <c r="Z63" s="1"/>
    </row>
  </sheetData>
  <sheetProtection autoFilter="0"/>
  <autoFilter ref="A7:C23"/>
  <conditionalFormatting sqref="E1:N5 E6:F6 H6:N6 E20 A18:N18 E21:N21 E7:J8 E9:E17 K8:N8 G9:N9 E24:N34 H10:N10 I11:N11 J12:N12 K13:N13 L17:N17 L14:N14 M15 N15:N16 E41:N1048576 E35:E40 H35:N40 A19:R19">
    <cfRule type="beginsWith" dxfId="222" priority="31" operator="beginsWith" text="x">
      <formula>LEFT(A1,LEN("x"))="x"</formula>
    </cfRule>
  </conditionalFormatting>
  <conditionalFormatting sqref="F20:N20">
    <cfRule type="beginsWith" dxfId="221" priority="29" operator="beginsWith" text="x">
      <formula>LEFT(F20,LEN("x"))="x"</formula>
    </cfRule>
  </conditionalFormatting>
  <conditionalFormatting sqref="P8:Q8 Q9:Q17">
    <cfRule type="beginsWith" dxfId="220" priority="27" operator="beginsWith" text="x">
      <formula>LEFT(P8,LEN("x"))="x"</formula>
    </cfRule>
  </conditionalFormatting>
  <conditionalFormatting sqref="P10">
    <cfRule type="beginsWith" dxfId="219" priority="26" operator="beginsWith" text="x">
      <formula>LEFT(P10,LEN("x"))="x"</formula>
    </cfRule>
  </conditionalFormatting>
  <conditionalFormatting sqref="O8:O17">
    <cfRule type="beginsWith" dxfId="218" priority="22" operator="beginsWith" text="x">
      <formula>LEFT(O8,LEN("x"))="x"</formula>
    </cfRule>
  </conditionalFormatting>
  <conditionalFormatting sqref="P12">
    <cfRule type="beginsWith" dxfId="217" priority="25" operator="beginsWith" text="x">
      <formula>LEFT(P12,LEN("x"))="x"</formula>
    </cfRule>
  </conditionalFormatting>
  <conditionalFormatting sqref="P14">
    <cfRule type="beginsWith" dxfId="216" priority="24" operator="beginsWith" text="x">
      <formula>LEFT(P14,LEN("x"))="x"</formula>
    </cfRule>
  </conditionalFormatting>
  <conditionalFormatting sqref="P16">
    <cfRule type="beginsWith" dxfId="215" priority="23" operator="beginsWith" text="x">
      <formula>LEFT(P16,LEN("x"))="x"</formula>
    </cfRule>
  </conditionalFormatting>
  <conditionalFormatting sqref="A22:N22">
    <cfRule type="beginsWith" dxfId="214" priority="21" operator="beginsWith" text="x">
      <formula>LEFT(A22,LEN("x"))="x"</formula>
    </cfRule>
  </conditionalFormatting>
  <conditionalFormatting sqref="O18:Q18">
    <cfRule type="beginsWith" dxfId="213" priority="20" operator="beginsWith" text="x">
      <formula>LEFT(O18,LEN("x"))="x"</formula>
    </cfRule>
  </conditionalFormatting>
  <conditionalFormatting sqref="K7:Q7">
    <cfRule type="beginsWith" dxfId="212" priority="18" operator="beginsWith" text="x">
      <formula>LEFT(K7,LEN("x"))="x"</formula>
    </cfRule>
  </conditionalFormatting>
  <conditionalFormatting sqref="P20">
    <cfRule type="beginsWith" dxfId="211" priority="17" operator="beginsWith" text="x">
      <formula>LEFT(P20,LEN("x"))="x"</formula>
    </cfRule>
  </conditionalFormatting>
  <conditionalFormatting sqref="O20:O21">
    <cfRule type="beginsWith" dxfId="210" priority="16" operator="beginsWith" text="x">
      <formula>LEFT(O20,LEN("x"))="x"</formula>
    </cfRule>
  </conditionalFormatting>
  <conditionalFormatting sqref="O22:R22">
    <cfRule type="beginsWith" dxfId="209" priority="14" operator="beginsWith" text="x">
      <formula>LEFT(O22,LEN("x"))="x"</formula>
    </cfRule>
  </conditionalFormatting>
  <conditionalFormatting sqref="F10:F17">
    <cfRule type="beginsWith" dxfId="208" priority="6" operator="beginsWith" text="x">
      <formula>LEFT(F10,LEN("x"))="x"</formula>
    </cfRule>
  </conditionalFormatting>
  <conditionalFormatting sqref="F9">
    <cfRule type="beginsWith" dxfId="207" priority="5" operator="beginsWith" text="x">
      <formula>LEFT(F9,LEN("x"))="x"</formula>
    </cfRule>
  </conditionalFormatting>
  <conditionalFormatting sqref="G10:G17 H17:K17">
    <cfRule type="beginsWith" dxfId="206" priority="4" operator="beginsWith" text="x">
      <formula>LEFT(G10,LEN("x"))="x"</formula>
    </cfRule>
  </conditionalFormatting>
  <conditionalFormatting sqref="H11:H16 I12:I16 J13:J16 K14:K16 L15:L16 M16">
    <cfRule type="beginsWith" dxfId="205" priority="3" operator="beginsWith" text="x">
      <formula>LEFT(H11,LEN("x"))="x"</formula>
    </cfRule>
  </conditionalFormatting>
  <conditionalFormatting sqref="R7">
    <cfRule type="beginsWith" dxfId="204" priority="2" operator="beginsWith" text="x">
      <formula>LEFT(R7,LEN("x"))="x"</formula>
    </cfRule>
  </conditionalFormatting>
  <conditionalFormatting sqref="R18">
    <cfRule type="beginsWith" dxfId="203" priority="1" operator="beginsWith" text="x">
      <formula>LEFT(R18,LEN("x"))="x"</formula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45">
        <x14:dataValidation type="list" allowBlank="1" showInputMessage="1" showErrorMessage="1">
          <x14:formula1>
            <xm:f>Tabelle3!$C$25:$D$25</xm:f>
          </x14:formula1>
          <xm:sqref>M9</xm:sqref>
        </x14:dataValidation>
        <x14:dataValidation type="list" allowBlank="1" showInputMessage="1" showErrorMessage="1">
          <x14:formula1>
            <xm:f>Tabelle3!$M21:$N21</xm:f>
          </x14:formula1>
          <xm:sqref>N14</xm:sqref>
        </x14:dataValidation>
        <x14:dataValidation type="list" allowBlank="1" showInputMessage="1" showErrorMessage="1">
          <x14:formula1>
            <xm:f>Tabelle3!$K22:$L22</xm:f>
          </x14:formula1>
          <xm:sqref>N13</xm:sqref>
        </x14:dataValidation>
        <x14:dataValidation type="list" errorStyle="information" allowBlank="1" showInputMessage="1" showErrorMessage="1" errorTitle="Falsche Zahl">
          <x14:formula1>
            <xm:f>Tabelle3!$E26:$F26</xm:f>
          </x14:formula1>
          <xm:sqref>N10</xm:sqref>
        </x14:dataValidation>
        <x14:dataValidation type="list" allowBlank="1" showInputMessage="1" showErrorMessage="1">
          <x14:formula1>
            <xm:f>Tabelle3!A23:B23</xm:f>
          </x14:formula1>
          <xm:sqref>J8</xm:sqref>
        </x14:dataValidation>
        <x14:dataValidation type="list" allowBlank="1" showInputMessage="1" showErrorMessage="1">
          <x14:formula1>
            <xm:f>Tabelle3!A19:B19</xm:f>
          </x14:formula1>
          <xm:sqref>F8</xm:sqref>
        </x14:dataValidation>
        <x14:dataValidation type="list" allowBlank="1" showInputMessage="1" showErrorMessage="1">
          <x14:formula1>
            <xm:f>Tabelle3!A27:B27</xm:f>
          </x14:formula1>
          <xm:sqref>N8</xm:sqref>
        </x14:dataValidation>
        <x14:dataValidation type="list" allowBlank="1" showInputMessage="1" showErrorMessage="1">
          <x14:formula1>
            <xm:f>Tabelle3!A26:B26</xm:f>
          </x14:formula1>
          <xm:sqref>M8</xm:sqref>
        </x14:dataValidation>
        <x14:dataValidation type="list" allowBlank="1" showInputMessage="1" showErrorMessage="1">
          <x14:formula1>
            <xm:f>Tabelle3!A25:B25</xm:f>
          </x14:formula1>
          <xm:sqref>L8</xm:sqref>
        </x14:dataValidation>
        <x14:dataValidation type="list" allowBlank="1" showInputMessage="1" showErrorMessage="1">
          <x14:formula1>
            <xm:f>Tabelle3!A24:B24</xm:f>
          </x14:formula1>
          <xm:sqref>K8</xm:sqref>
        </x14:dataValidation>
        <x14:dataValidation type="list" allowBlank="1" showInputMessage="1" showErrorMessage="1">
          <x14:formula1>
            <xm:f>Tabelle3!A22:B22</xm:f>
          </x14:formula1>
          <xm:sqref>I8</xm:sqref>
        </x14:dataValidation>
        <x14:dataValidation type="list" allowBlank="1" showInputMessage="1" showErrorMessage="1">
          <x14:formula1>
            <xm:f>Tabelle3!A21:B21</xm:f>
          </x14:formula1>
          <xm:sqref>H8</xm:sqref>
        </x14:dataValidation>
        <x14:dataValidation type="list" allowBlank="1" showInputMessage="1" showErrorMessage="1">
          <x14:formula1>
            <xm:f>Tabelle3!A20:B20</xm:f>
          </x14:formula1>
          <xm:sqref>G8</xm:sqref>
        </x14:dataValidation>
        <x14:dataValidation type="list" allowBlank="1" showInputMessage="1" showErrorMessage="1">
          <x14:formula1>
            <xm:f>Tabelle3!$C19:$D19</xm:f>
          </x14:formula1>
          <xm:sqref>G9</xm:sqref>
        </x14:dataValidation>
        <x14:dataValidation type="list" allowBlank="1" showInputMessage="1" showErrorMessage="1">
          <x14:formula1>
            <xm:f>Tabelle3!$C26:$D26</xm:f>
          </x14:formula1>
          <xm:sqref>N9</xm:sqref>
        </x14:dataValidation>
        <x14:dataValidation type="list" allowBlank="1" showInputMessage="1" showErrorMessage="1">
          <x14:formula1>
            <xm:f>Tabelle3!$C24:$D24</xm:f>
          </x14:formula1>
          <xm:sqref>L9</xm:sqref>
        </x14:dataValidation>
        <x14:dataValidation type="list" allowBlank="1" showInputMessage="1" showErrorMessage="1">
          <x14:formula1>
            <xm:f>Tabelle3!$C23:$D23</xm:f>
          </x14:formula1>
          <xm:sqref>K9</xm:sqref>
        </x14:dataValidation>
        <x14:dataValidation type="list" allowBlank="1" showInputMessage="1" showErrorMessage="1">
          <x14:formula1>
            <xm:f>Tabelle3!$C22:$D22</xm:f>
          </x14:formula1>
          <xm:sqref>J9</xm:sqref>
        </x14:dataValidation>
        <x14:dataValidation type="list" allowBlank="1" showInputMessage="1" showErrorMessage="1">
          <x14:formula1>
            <xm:f>Tabelle3!$C21:$D21</xm:f>
          </x14:formula1>
          <xm:sqref>I9</xm:sqref>
        </x14:dataValidation>
        <x14:dataValidation type="list" allowBlank="1" showInputMessage="1" showErrorMessage="1">
          <x14:formula1>
            <xm:f>Tabelle3!$C20:$D20</xm:f>
          </x14:formula1>
          <xm:sqref>H9</xm:sqref>
        </x14:dataValidation>
        <x14:dataValidation type="list" errorStyle="information" allowBlank="1" showInputMessage="1" showErrorMessage="1" errorTitle="Falsche Zahl">
          <x14:formula1>
            <xm:f>Tabelle3!$E19:$F19</xm:f>
          </x14:formula1>
          <xm:sqref>H10</xm:sqref>
        </x14:dataValidation>
        <x14:dataValidation type="list" errorStyle="information" allowBlank="1" showInputMessage="1" showErrorMessage="1" errorTitle="Falsche Zahl">
          <x14:formula1>
            <xm:f>Tabelle3!$E25:$F25</xm:f>
          </x14:formula1>
          <xm:sqref>M10</xm:sqref>
        </x14:dataValidation>
        <x14:dataValidation type="list" errorStyle="information" allowBlank="1" showInputMessage="1" showErrorMessage="1" errorTitle="Falsche Zahl">
          <x14:formula1>
            <xm:f>Tabelle3!$E24:$F24</xm:f>
          </x14:formula1>
          <xm:sqref>L10</xm:sqref>
        </x14:dataValidation>
        <x14:dataValidation type="list" errorStyle="information" allowBlank="1" showInputMessage="1" showErrorMessage="1" errorTitle="Falsche Zahl">
          <x14:formula1>
            <xm:f>Tabelle3!$E23:$F23</xm:f>
          </x14:formula1>
          <xm:sqref>K10</xm:sqref>
        </x14:dataValidation>
        <x14:dataValidation type="list" errorStyle="information" allowBlank="1" showInputMessage="1" showErrorMessage="1" errorTitle="Falsche Zahl">
          <x14:formula1>
            <xm:f>Tabelle3!$E21:$F21</xm:f>
          </x14:formula1>
          <xm:sqref>J10</xm:sqref>
        </x14:dataValidation>
        <x14:dataValidation type="list" errorStyle="information" allowBlank="1" showInputMessage="1" showErrorMessage="1" errorTitle="Falsche Zahl">
          <x14:formula1>
            <xm:f>Tabelle3!$E20:$F20</xm:f>
          </x14:formula1>
          <xm:sqref>I10</xm:sqref>
        </x14:dataValidation>
        <x14:dataValidation type="list" operator="notBetween" allowBlank="1" showInputMessage="1" showErrorMessage="1">
          <x14:formula1>
            <xm:f>Tabelle3!$G19:$H19</xm:f>
          </x14:formula1>
          <xm:sqref>I11</xm:sqref>
        </x14:dataValidation>
        <x14:dataValidation type="list" operator="notBetween" allowBlank="1" showInputMessage="1" showErrorMessage="1">
          <x14:formula1>
            <xm:f>Tabelle3!$G24:$H24</xm:f>
          </x14:formula1>
          <xm:sqref>N11</xm:sqref>
        </x14:dataValidation>
        <x14:dataValidation type="list" operator="notBetween" allowBlank="1" showInputMessage="1" showErrorMessage="1">
          <x14:formula1>
            <xm:f>Tabelle3!$G23:$H23</xm:f>
          </x14:formula1>
          <xm:sqref>M11</xm:sqref>
        </x14:dataValidation>
        <x14:dataValidation type="list" operator="notBetween" allowBlank="1" showInputMessage="1" showErrorMessage="1">
          <x14:formula1>
            <xm:f>Tabelle3!$G22:$H22</xm:f>
          </x14:formula1>
          <xm:sqref>L11</xm:sqref>
        </x14:dataValidation>
        <x14:dataValidation type="list" operator="notBetween" allowBlank="1" showInputMessage="1" showErrorMessage="1">
          <x14:formula1>
            <xm:f>Tabelle3!$G21:$H21</xm:f>
          </x14:formula1>
          <xm:sqref>K11</xm:sqref>
        </x14:dataValidation>
        <x14:dataValidation type="list" operator="notBetween" allowBlank="1" showInputMessage="1" showErrorMessage="1">
          <x14:formula1>
            <xm:f>Tabelle3!$G20:$H20</xm:f>
          </x14:formula1>
          <xm:sqref>J11</xm:sqref>
        </x14:dataValidation>
        <x14:dataValidation type="list" allowBlank="1" showInputMessage="1" showErrorMessage="1">
          <x14:formula1>
            <xm:f>Tabelle3!$I19:$J19</xm:f>
          </x14:formula1>
          <xm:sqref>J12</xm:sqref>
        </x14:dataValidation>
        <x14:dataValidation type="list" allowBlank="1" showInputMessage="1" showErrorMessage="1">
          <x14:formula1>
            <xm:f>Tabelle3!$I23:$J23</xm:f>
          </x14:formula1>
          <xm:sqref>N12</xm:sqref>
        </x14:dataValidation>
        <x14:dataValidation type="list" allowBlank="1" showInputMessage="1" showErrorMessage="1">
          <x14:formula1>
            <xm:f>Tabelle3!$I22:$J22</xm:f>
          </x14:formula1>
          <xm:sqref>M12</xm:sqref>
        </x14:dataValidation>
        <x14:dataValidation type="list" allowBlank="1" showInputMessage="1" showErrorMessage="1">
          <x14:formula1>
            <xm:f>Tabelle3!$I21:$J21</xm:f>
          </x14:formula1>
          <xm:sqref>L12</xm:sqref>
        </x14:dataValidation>
        <x14:dataValidation type="list" allowBlank="1" showInputMessage="1" showErrorMessage="1">
          <x14:formula1>
            <xm:f>Tabelle3!$I20:$J20</xm:f>
          </x14:formula1>
          <xm:sqref>K12</xm:sqref>
        </x14:dataValidation>
        <x14:dataValidation type="list" allowBlank="1" showInputMessage="1" showErrorMessage="1">
          <x14:formula1>
            <xm:f>Tabelle3!$K19:$L19</xm:f>
          </x14:formula1>
          <xm:sqref>K13</xm:sqref>
        </x14:dataValidation>
        <x14:dataValidation type="list" allowBlank="1" showInputMessage="1" showErrorMessage="1">
          <x14:formula1>
            <xm:f>Tabelle3!$K21:$L21</xm:f>
          </x14:formula1>
          <xm:sqref>M13</xm:sqref>
        </x14:dataValidation>
        <x14:dataValidation type="list" allowBlank="1" showInputMessage="1" showErrorMessage="1">
          <x14:formula1>
            <xm:f>Tabelle3!$K20:$L20</xm:f>
          </x14:formula1>
          <xm:sqref>L13</xm:sqref>
        </x14:dataValidation>
        <x14:dataValidation type="list" allowBlank="1" showInputMessage="1" showErrorMessage="1">
          <x14:formula1>
            <xm:f>Tabelle3!$M19:$N19</xm:f>
          </x14:formula1>
          <xm:sqref>L14</xm:sqref>
        </x14:dataValidation>
        <x14:dataValidation type="list" allowBlank="1" showInputMessage="1" showErrorMessage="1">
          <x14:formula1>
            <xm:f>Tabelle3!$M20:$N20</xm:f>
          </x14:formula1>
          <xm:sqref>M14</xm:sqref>
        </x14:dataValidation>
        <x14:dataValidation type="list" allowBlank="1" showInputMessage="1" showErrorMessage="1">
          <x14:formula1>
            <xm:f>Tabelle3!$O19:$P19</xm:f>
          </x14:formula1>
          <xm:sqref>M15</xm:sqref>
        </x14:dataValidation>
        <x14:dataValidation type="list" allowBlank="1" showInputMessage="1" showErrorMessage="1">
          <x14:formula1>
            <xm:f>Tabelle3!$O20:$P20</xm:f>
          </x14:formula1>
          <xm:sqref>N15</xm:sqref>
        </x14:dataValidation>
        <x14:dataValidation type="list" allowBlank="1" showInputMessage="1" showErrorMessage="1">
          <x14:formula1>
            <xm:f>Tabelle3!$Q19:$R19</xm:f>
          </x14:formula1>
          <xm:sqref>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zoomScale="70" zoomScaleNormal="70" zoomScalePageLayoutView="70" workbookViewId="0">
      <pane xSplit="1" ySplit="3" topLeftCell="C4" activePane="bottomRight" state="frozen"/>
      <selection pane="topRight" activeCell="C1" sqref="C1"/>
      <selection pane="bottomLeft" activeCell="A4" sqref="A4"/>
      <selection pane="bottomRight" activeCell="V4" sqref="V4"/>
    </sheetView>
  </sheetViews>
  <sheetFormatPr baseColWidth="10" defaultColWidth="10.796875" defaultRowHeight="15.6" x14ac:dyDescent="0.3"/>
  <cols>
    <col min="1" max="1" width="14.5" style="19" customWidth="1"/>
    <col min="2" max="2" width="10.796875" style="19"/>
    <col min="3" max="3" width="23" style="19" customWidth="1"/>
    <col min="4" max="19" width="10.796875" style="19"/>
    <col min="20" max="20" width="12.296875" style="19" customWidth="1"/>
    <col min="21" max="21" width="13.796875" style="20" customWidth="1"/>
    <col min="22" max="16384" width="10.796875" style="19"/>
  </cols>
  <sheetData>
    <row r="2" spans="1:22" ht="16.2" thickBot="1" x14ac:dyDescent="0.35"/>
    <row r="3" spans="1:22" ht="45" customHeight="1" thickBot="1" x14ac:dyDescent="0.35">
      <c r="A3" s="12" t="s">
        <v>35</v>
      </c>
      <c r="B3" s="12" t="s">
        <v>11</v>
      </c>
      <c r="C3" s="11" t="s">
        <v>0</v>
      </c>
      <c r="D3" s="11" t="s">
        <v>28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8"/>
      <c r="T3" s="12" t="s">
        <v>29</v>
      </c>
      <c r="U3" s="11" t="s">
        <v>30</v>
      </c>
      <c r="V3" s="24" t="s">
        <v>34</v>
      </c>
    </row>
    <row r="4" spans="1:22" ht="34.049999999999997" customHeight="1" thickBot="1" x14ac:dyDescent="0.35">
      <c r="A4" s="13" t="s">
        <v>25</v>
      </c>
      <c r="B4" s="13" t="s">
        <v>13</v>
      </c>
      <c r="C4" s="8" t="s">
        <v>1</v>
      </c>
      <c r="D4" s="16">
        <v>1</v>
      </c>
      <c r="E4" s="10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01"/>
      <c r="S4" s="36"/>
      <c r="T4" s="30">
        <f>COUNTIF($E$4:$R$17,"=1")</f>
        <v>0</v>
      </c>
      <c r="U4" s="30">
        <f>IFERROR(ROUND(T4*100/$T$18,1),0)</f>
        <v>0</v>
      </c>
      <c r="V4" s="41">
        <f>_xlfn.RANK.EQ(U4,$U$4:$U$17)</f>
        <v>1</v>
      </c>
    </row>
    <row r="5" spans="1:22" ht="40.049999999999997" customHeight="1" thickBot="1" x14ac:dyDescent="0.35">
      <c r="A5" s="14" t="s">
        <v>25</v>
      </c>
      <c r="B5" s="14" t="s">
        <v>13</v>
      </c>
      <c r="C5" s="4" t="s">
        <v>17</v>
      </c>
      <c r="D5" s="17">
        <v>2</v>
      </c>
      <c r="E5" s="100"/>
      <c r="F5" s="95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  <c r="S5" s="36"/>
      <c r="T5" s="42">
        <f>COUNTIF($E$4:$R$17,"=2")</f>
        <v>0</v>
      </c>
      <c r="U5" s="31">
        <f t="shared" ref="U5:U17" si="0">IFERROR(ROUND(T5*100/$T$18,1),0)</f>
        <v>0</v>
      </c>
      <c r="V5" s="43">
        <f t="shared" ref="V5:V17" si="1">_xlfn.RANK.EQ(U5,$U$4:$U$17)</f>
        <v>1</v>
      </c>
    </row>
    <row r="6" spans="1:22" ht="37.950000000000003" customHeight="1" thickBot="1" x14ac:dyDescent="0.35">
      <c r="A6" s="15" t="s">
        <v>25</v>
      </c>
      <c r="B6" s="15" t="s">
        <v>13</v>
      </c>
      <c r="C6" s="8" t="s">
        <v>10</v>
      </c>
      <c r="D6" s="16">
        <v>3</v>
      </c>
      <c r="E6" s="104"/>
      <c r="F6" s="98"/>
      <c r="G6" s="98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  <c r="S6" s="46"/>
      <c r="T6" s="45">
        <f>COUNTIF($E$4:$R$17,"=3")</f>
        <v>0</v>
      </c>
      <c r="U6" s="30">
        <f t="shared" si="0"/>
        <v>0</v>
      </c>
      <c r="V6" s="47">
        <f t="shared" si="1"/>
        <v>1</v>
      </c>
    </row>
    <row r="7" spans="1:22" ht="37.950000000000003" customHeight="1" thickBot="1" x14ac:dyDescent="0.35">
      <c r="A7" s="33" t="s">
        <v>25</v>
      </c>
      <c r="B7" s="34" t="s">
        <v>13</v>
      </c>
      <c r="C7" s="39" t="s">
        <v>3</v>
      </c>
      <c r="D7" s="48">
        <v>4</v>
      </c>
      <c r="E7" s="90"/>
      <c r="F7" s="95"/>
      <c r="G7" s="95"/>
      <c r="H7" s="95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36"/>
      <c r="T7" s="42">
        <f>COUNTIF($E$4:$R$17,"=4")</f>
        <v>0</v>
      </c>
      <c r="U7" s="31">
        <f t="shared" si="0"/>
        <v>0</v>
      </c>
      <c r="V7" s="43">
        <f t="shared" si="1"/>
        <v>1</v>
      </c>
    </row>
    <row r="8" spans="1:22" ht="40.950000000000003" customHeight="1" thickBot="1" x14ac:dyDescent="0.35">
      <c r="A8" s="26" t="s">
        <v>25</v>
      </c>
      <c r="B8" s="27" t="s">
        <v>13</v>
      </c>
      <c r="C8" s="28" t="s">
        <v>9</v>
      </c>
      <c r="D8" s="49">
        <v>5</v>
      </c>
      <c r="E8" s="90"/>
      <c r="F8" s="95"/>
      <c r="G8" s="95"/>
      <c r="H8" s="95"/>
      <c r="I8" s="95"/>
      <c r="J8" s="91"/>
      <c r="K8" s="91"/>
      <c r="L8" s="91"/>
      <c r="M8" s="91"/>
      <c r="N8" s="91"/>
      <c r="O8" s="91"/>
      <c r="P8" s="91"/>
      <c r="Q8" s="91"/>
      <c r="R8" s="101"/>
      <c r="S8" s="36"/>
      <c r="T8" s="30">
        <f>COUNTIF($E$4:$R$17,"=5")</f>
        <v>0</v>
      </c>
      <c r="U8" s="30">
        <f t="shared" si="0"/>
        <v>0</v>
      </c>
      <c r="V8" s="41">
        <f t="shared" si="1"/>
        <v>1</v>
      </c>
    </row>
    <row r="9" spans="1:22" ht="39" customHeight="1" thickBot="1" x14ac:dyDescent="0.35">
      <c r="A9" s="33" t="s">
        <v>25</v>
      </c>
      <c r="B9" s="34" t="s">
        <v>13</v>
      </c>
      <c r="C9" s="40" t="s">
        <v>6</v>
      </c>
      <c r="D9" s="48">
        <v>6</v>
      </c>
      <c r="E9" s="90"/>
      <c r="F9" s="95"/>
      <c r="G9" s="95"/>
      <c r="H9" s="95"/>
      <c r="I9" s="95"/>
      <c r="J9" s="95"/>
      <c r="K9" s="102"/>
      <c r="L9" s="102"/>
      <c r="M9" s="102"/>
      <c r="N9" s="102"/>
      <c r="O9" s="102"/>
      <c r="P9" s="102"/>
      <c r="Q9" s="102"/>
      <c r="R9" s="103"/>
      <c r="S9" s="36"/>
      <c r="T9" s="42">
        <f>COUNTIF($E$4:$R$17,"=6")</f>
        <v>0</v>
      </c>
      <c r="U9" s="31">
        <f t="shared" si="0"/>
        <v>0</v>
      </c>
      <c r="V9" s="43">
        <f t="shared" si="1"/>
        <v>1</v>
      </c>
    </row>
    <row r="10" spans="1:22" ht="39" customHeight="1" thickBot="1" x14ac:dyDescent="0.35">
      <c r="A10" s="26" t="s">
        <v>25</v>
      </c>
      <c r="B10" s="27" t="s">
        <v>13</v>
      </c>
      <c r="C10" s="28" t="s">
        <v>18</v>
      </c>
      <c r="D10" s="49">
        <v>7</v>
      </c>
      <c r="E10" s="95"/>
      <c r="F10" s="95"/>
      <c r="G10" s="95"/>
      <c r="H10" s="95"/>
      <c r="I10" s="95"/>
      <c r="J10" s="95"/>
      <c r="K10" s="95"/>
      <c r="L10" s="91"/>
      <c r="M10" s="91"/>
      <c r="N10" s="91"/>
      <c r="O10" s="91"/>
      <c r="P10" s="91"/>
      <c r="Q10" s="91"/>
      <c r="R10" s="101"/>
      <c r="S10" s="36"/>
      <c r="T10" s="30">
        <f>COUNTIF($E$4:$R$17,"=7")</f>
        <v>0</v>
      </c>
      <c r="U10" s="30">
        <f t="shared" si="0"/>
        <v>0</v>
      </c>
      <c r="V10" s="41">
        <f t="shared" si="1"/>
        <v>1</v>
      </c>
    </row>
    <row r="11" spans="1:22" ht="45" customHeight="1" thickBot="1" x14ac:dyDescent="0.35">
      <c r="A11" s="33" t="s">
        <v>25</v>
      </c>
      <c r="B11" s="34" t="s">
        <v>13</v>
      </c>
      <c r="C11" s="40" t="s">
        <v>19</v>
      </c>
      <c r="D11" s="48">
        <v>8</v>
      </c>
      <c r="E11" s="95"/>
      <c r="F11" s="95"/>
      <c r="G11" s="95"/>
      <c r="H11" s="95"/>
      <c r="I11" s="95"/>
      <c r="J11" s="95"/>
      <c r="K11" s="95"/>
      <c r="L11" s="95"/>
      <c r="M11" s="102"/>
      <c r="N11" s="102"/>
      <c r="O11" s="102"/>
      <c r="P11" s="102"/>
      <c r="Q11" s="102"/>
      <c r="R11" s="103"/>
      <c r="S11" s="36"/>
      <c r="T11" s="42">
        <f>COUNTIF($E$4:$R$17,"=8")</f>
        <v>0</v>
      </c>
      <c r="U11" s="31">
        <f t="shared" si="0"/>
        <v>0</v>
      </c>
      <c r="V11" s="43">
        <f t="shared" si="1"/>
        <v>1</v>
      </c>
    </row>
    <row r="12" spans="1:22" ht="40.049999999999997" customHeight="1" thickBot="1" x14ac:dyDescent="0.35">
      <c r="A12" s="26" t="s">
        <v>25</v>
      </c>
      <c r="B12" s="27" t="s">
        <v>13</v>
      </c>
      <c r="C12" s="28" t="s">
        <v>7</v>
      </c>
      <c r="D12" s="49">
        <v>9</v>
      </c>
      <c r="E12" s="95"/>
      <c r="F12" s="95"/>
      <c r="G12" s="95"/>
      <c r="H12" s="95"/>
      <c r="I12" s="95"/>
      <c r="J12" s="95"/>
      <c r="K12" s="95"/>
      <c r="L12" s="95"/>
      <c r="M12" s="95"/>
      <c r="N12" s="91"/>
      <c r="O12" s="91"/>
      <c r="P12" s="91"/>
      <c r="Q12" s="91"/>
      <c r="R12" s="101"/>
      <c r="S12" s="36"/>
      <c r="T12" s="30">
        <f>COUNTIF($E$4:$R$17,"=9")</f>
        <v>0</v>
      </c>
      <c r="U12" s="30">
        <f t="shared" si="0"/>
        <v>0</v>
      </c>
      <c r="V12" s="41">
        <f t="shared" si="1"/>
        <v>1</v>
      </c>
    </row>
    <row r="13" spans="1:22" ht="43.95" customHeight="1" thickBot="1" x14ac:dyDescent="0.35">
      <c r="A13" s="33" t="s">
        <v>25</v>
      </c>
      <c r="B13" s="34" t="s">
        <v>13</v>
      </c>
      <c r="C13" s="40" t="s">
        <v>20</v>
      </c>
      <c r="D13" s="48">
        <v>10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2"/>
      <c r="P13" s="102"/>
      <c r="Q13" s="102"/>
      <c r="R13" s="103"/>
      <c r="S13" s="36"/>
      <c r="T13" s="42">
        <f>COUNTIF($E$4:$R$17,"=10")</f>
        <v>0</v>
      </c>
      <c r="U13" s="31">
        <f t="shared" si="0"/>
        <v>0</v>
      </c>
      <c r="V13" s="43">
        <f t="shared" si="1"/>
        <v>1</v>
      </c>
    </row>
    <row r="14" spans="1:22" ht="39" customHeight="1" thickBot="1" x14ac:dyDescent="0.35">
      <c r="A14" s="37" t="s">
        <v>25</v>
      </c>
      <c r="B14" s="38" t="s">
        <v>13</v>
      </c>
      <c r="C14" s="28" t="s">
        <v>21</v>
      </c>
      <c r="D14" s="49">
        <v>11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1"/>
      <c r="Q14" s="91"/>
      <c r="R14" s="101"/>
      <c r="S14" s="36"/>
      <c r="T14" s="30">
        <f>COUNTIF($E$4:$R$17,"=11")</f>
        <v>0</v>
      </c>
      <c r="U14" s="30">
        <f t="shared" si="0"/>
        <v>0</v>
      </c>
      <c r="V14" s="41">
        <f t="shared" si="1"/>
        <v>1</v>
      </c>
    </row>
    <row r="15" spans="1:22" ht="39" customHeight="1" thickBot="1" x14ac:dyDescent="0.35">
      <c r="A15" s="50" t="s">
        <v>25</v>
      </c>
      <c r="B15" s="51" t="s">
        <v>13</v>
      </c>
      <c r="C15" s="40" t="s">
        <v>22</v>
      </c>
      <c r="D15" s="48">
        <v>12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2"/>
      <c r="R15" s="107"/>
      <c r="S15" s="36"/>
      <c r="T15" s="42">
        <f>COUNTIF($E$4:$R$17,"=12")</f>
        <v>0</v>
      </c>
      <c r="U15" s="31">
        <f t="shared" si="0"/>
        <v>0</v>
      </c>
      <c r="V15" s="43">
        <f t="shared" si="1"/>
        <v>1</v>
      </c>
    </row>
    <row r="16" spans="1:22" ht="39" customHeight="1" thickBot="1" x14ac:dyDescent="0.35">
      <c r="A16" s="37" t="s">
        <v>25</v>
      </c>
      <c r="B16" s="38" t="s">
        <v>13</v>
      </c>
      <c r="C16" s="28" t="s">
        <v>23</v>
      </c>
      <c r="D16" s="49">
        <v>13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1"/>
      <c r="S16" s="36"/>
      <c r="T16" s="30">
        <f>COUNTIF($E$4:$R$17,"=13")</f>
        <v>0</v>
      </c>
      <c r="U16" s="30">
        <f t="shared" si="0"/>
        <v>0</v>
      </c>
      <c r="V16" s="41">
        <f t="shared" si="1"/>
        <v>1</v>
      </c>
    </row>
    <row r="17" spans="1:22" ht="39" customHeight="1" thickBot="1" x14ac:dyDescent="0.35">
      <c r="A17" s="50" t="s">
        <v>25</v>
      </c>
      <c r="B17" s="51" t="s">
        <v>13</v>
      </c>
      <c r="C17" s="40" t="s">
        <v>24</v>
      </c>
      <c r="D17" s="48">
        <v>14</v>
      </c>
      <c r="E17" s="90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8"/>
      <c r="S17" s="36"/>
      <c r="T17" s="42">
        <f>COUNTIF($E$4:$R$17,"=14")</f>
        <v>0</v>
      </c>
      <c r="U17" s="31">
        <f t="shared" si="0"/>
        <v>0</v>
      </c>
      <c r="V17" s="43">
        <f t="shared" si="1"/>
        <v>1</v>
      </c>
    </row>
    <row r="18" spans="1:22" ht="31.95" customHeight="1" x14ac:dyDescent="0.3">
      <c r="A18" s="23" t="s">
        <v>25</v>
      </c>
      <c r="B18" s="23" t="s">
        <v>13</v>
      </c>
      <c r="C18" s="21"/>
      <c r="D18" s="21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1" t="s">
        <v>31</v>
      </c>
      <c r="T18" s="11">
        <f>SUM(T4:T17)</f>
        <v>0</v>
      </c>
      <c r="U18" s="11">
        <f>ROUND(SUM(U4:U17),0)</f>
        <v>0</v>
      </c>
      <c r="V18" s="25"/>
    </row>
    <row r="19" spans="1:22" ht="13.05" customHeight="1" thickBot="1" x14ac:dyDescent="0.35">
      <c r="A19" s="10" t="s">
        <v>25</v>
      </c>
      <c r="B19" s="10" t="s">
        <v>13</v>
      </c>
      <c r="C19" s="10"/>
      <c r="D19" s="1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"/>
      <c r="T19" s="10"/>
      <c r="U19" s="10"/>
      <c r="V19" s="10"/>
    </row>
    <row r="20" spans="1:22" ht="36" customHeight="1" thickBot="1" x14ac:dyDescent="0.35">
      <c r="A20" s="37" t="s">
        <v>25</v>
      </c>
      <c r="B20" s="38" t="s">
        <v>16</v>
      </c>
      <c r="C20" s="28" t="s">
        <v>22</v>
      </c>
      <c r="D20" s="49">
        <v>1</v>
      </c>
      <c r="E20" s="90"/>
      <c r="F20" s="91"/>
      <c r="G20" s="91"/>
      <c r="H20" s="91"/>
      <c r="I20" s="91"/>
      <c r="J20" s="91"/>
      <c r="K20" s="91"/>
      <c r="L20" s="109"/>
      <c r="M20" s="109"/>
      <c r="N20" s="109"/>
      <c r="O20" s="109"/>
      <c r="P20" s="109"/>
      <c r="Q20" s="109"/>
      <c r="R20" s="109"/>
      <c r="S20" s="36"/>
      <c r="T20" s="30">
        <f>COUNTIF($E$20:$R$26,"=1")</f>
        <v>0</v>
      </c>
      <c r="U20" s="30">
        <f>IFERROR(ROUND(T20*100/$T$27,1),0)</f>
        <v>0</v>
      </c>
      <c r="V20" s="41">
        <f>_xlfn.RANK.EQ(U20,$U$20:$U$26)</f>
        <v>1</v>
      </c>
    </row>
    <row r="21" spans="1:22" ht="37.049999999999997" customHeight="1" thickBot="1" x14ac:dyDescent="0.35">
      <c r="A21" s="33" t="s">
        <v>25</v>
      </c>
      <c r="B21" s="34" t="s">
        <v>16</v>
      </c>
      <c r="C21" s="35" t="s">
        <v>23</v>
      </c>
      <c r="D21" s="48">
        <v>2</v>
      </c>
      <c r="E21" s="90"/>
      <c r="F21" s="95"/>
      <c r="G21" s="102"/>
      <c r="H21" s="102"/>
      <c r="I21" s="102"/>
      <c r="J21" s="102"/>
      <c r="K21" s="102"/>
      <c r="L21" s="109"/>
      <c r="M21" s="109"/>
      <c r="N21" s="109"/>
      <c r="O21" s="109"/>
      <c r="P21" s="109"/>
      <c r="Q21" s="109"/>
      <c r="R21" s="109"/>
      <c r="S21" s="36"/>
      <c r="T21" s="42">
        <f>COUNTIF($E$20:$R$26,"=2")</f>
        <v>0</v>
      </c>
      <c r="U21" s="31">
        <f t="shared" ref="U21:U26" si="2">IFERROR(ROUND(T21*100/$T$27,1),0)</f>
        <v>0</v>
      </c>
      <c r="V21" s="43">
        <f t="shared" ref="V21:V26" si="3">_xlfn.RANK.EQ(U21,$U$20:$U$26)</f>
        <v>1</v>
      </c>
    </row>
    <row r="22" spans="1:22" ht="34.950000000000003" customHeight="1" thickBot="1" x14ac:dyDescent="0.35">
      <c r="A22" s="26" t="s">
        <v>25</v>
      </c>
      <c r="B22" s="27" t="s">
        <v>16</v>
      </c>
      <c r="C22" s="28" t="s">
        <v>24</v>
      </c>
      <c r="D22" s="49">
        <v>3</v>
      </c>
      <c r="E22" s="90"/>
      <c r="F22" s="95"/>
      <c r="G22" s="95"/>
      <c r="H22" s="91"/>
      <c r="I22" s="91"/>
      <c r="J22" s="91"/>
      <c r="K22" s="91"/>
      <c r="L22" s="109"/>
      <c r="M22" s="109"/>
      <c r="N22" s="109"/>
      <c r="O22" s="109"/>
      <c r="P22" s="109"/>
      <c r="Q22" s="109"/>
      <c r="R22" s="109"/>
      <c r="S22" s="36"/>
      <c r="T22" s="30">
        <f>COUNTIF($E$20:$R$26,"=3")</f>
        <v>0</v>
      </c>
      <c r="U22" s="30">
        <f t="shared" si="2"/>
        <v>0</v>
      </c>
      <c r="V22" s="41">
        <f t="shared" si="3"/>
        <v>1</v>
      </c>
    </row>
    <row r="23" spans="1:22" ht="34.049999999999997" customHeight="1" thickBot="1" x14ac:dyDescent="0.35">
      <c r="A23" s="33" t="s">
        <v>25</v>
      </c>
      <c r="B23" s="34" t="s">
        <v>16</v>
      </c>
      <c r="C23" s="39" t="s">
        <v>26</v>
      </c>
      <c r="D23" s="48">
        <v>4</v>
      </c>
      <c r="E23" s="90"/>
      <c r="F23" s="95"/>
      <c r="G23" s="95"/>
      <c r="H23" s="95"/>
      <c r="I23" s="102"/>
      <c r="J23" s="102"/>
      <c r="K23" s="102"/>
      <c r="L23" s="109"/>
      <c r="M23" s="109"/>
      <c r="N23" s="109"/>
      <c r="O23" s="109"/>
      <c r="P23" s="109"/>
      <c r="Q23" s="109"/>
      <c r="R23" s="109"/>
      <c r="S23" s="36"/>
      <c r="T23" s="42">
        <f>COUNTIF($E$20:$R$26,"=4")</f>
        <v>0</v>
      </c>
      <c r="U23" s="31">
        <f t="shared" si="2"/>
        <v>0</v>
      </c>
      <c r="V23" s="43">
        <f t="shared" si="3"/>
        <v>1</v>
      </c>
    </row>
    <row r="24" spans="1:22" ht="34.950000000000003" customHeight="1" thickBot="1" x14ac:dyDescent="0.35">
      <c r="A24" s="26" t="s">
        <v>25</v>
      </c>
      <c r="B24" s="27" t="s">
        <v>16</v>
      </c>
      <c r="C24" s="28" t="s">
        <v>15</v>
      </c>
      <c r="D24" s="49">
        <v>5</v>
      </c>
      <c r="E24" s="90"/>
      <c r="F24" s="95"/>
      <c r="G24" s="95"/>
      <c r="H24" s="95"/>
      <c r="I24" s="95"/>
      <c r="J24" s="91"/>
      <c r="K24" s="91"/>
      <c r="L24" s="109"/>
      <c r="M24" s="109"/>
      <c r="N24" s="109"/>
      <c r="O24" s="109"/>
      <c r="P24" s="109"/>
      <c r="Q24" s="109"/>
      <c r="R24" s="109"/>
      <c r="S24" s="36"/>
      <c r="T24" s="30">
        <f>COUNTIF($E$20:$R$26,"=5")</f>
        <v>0</v>
      </c>
      <c r="U24" s="30">
        <f t="shared" si="2"/>
        <v>0</v>
      </c>
      <c r="V24" s="41">
        <f t="shared" si="3"/>
        <v>1</v>
      </c>
    </row>
    <row r="25" spans="1:22" ht="37.049999999999997" customHeight="1" thickBot="1" x14ac:dyDescent="0.35">
      <c r="A25" s="33" t="s">
        <v>25</v>
      </c>
      <c r="B25" s="34" t="s">
        <v>16</v>
      </c>
      <c r="C25" s="40" t="s">
        <v>14</v>
      </c>
      <c r="D25" s="48">
        <v>6</v>
      </c>
      <c r="E25" s="90"/>
      <c r="F25" s="95"/>
      <c r="G25" s="95"/>
      <c r="H25" s="95"/>
      <c r="I25" s="95"/>
      <c r="J25" s="95"/>
      <c r="K25" s="102"/>
      <c r="L25" s="109"/>
      <c r="M25" s="109"/>
      <c r="N25" s="109"/>
      <c r="O25" s="109"/>
      <c r="P25" s="109"/>
      <c r="Q25" s="109"/>
      <c r="R25" s="109"/>
      <c r="S25" s="36"/>
      <c r="T25" s="42">
        <f>COUNTIF($E$20:$R$26,"=6")</f>
        <v>0</v>
      </c>
      <c r="U25" s="31">
        <f t="shared" si="2"/>
        <v>0</v>
      </c>
      <c r="V25" s="43">
        <f t="shared" si="3"/>
        <v>1</v>
      </c>
    </row>
    <row r="26" spans="1:22" ht="34.049999999999997" customHeight="1" thickBot="1" x14ac:dyDescent="0.35">
      <c r="A26" s="26" t="s">
        <v>25</v>
      </c>
      <c r="B26" s="27" t="s">
        <v>16</v>
      </c>
      <c r="C26" s="28" t="s">
        <v>27</v>
      </c>
      <c r="D26" s="49">
        <v>7</v>
      </c>
      <c r="E26" s="90"/>
      <c r="F26" s="95"/>
      <c r="G26" s="95"/>
      <c r="H26" s="95"/>
      <c r="I26" s="95"/>
      <c r="J26" s="95"/>
      <c r="K26" s="95"/>
      <c r="L26" s="109"/>
      <c r="M26" s="109"/>
      <c r="N26" s="109"/>
      <c r="O26" s="109"/>
      <c r="P26" s="109"/>
      <c r="Q26" s="109"/>
      <c r="R26" s="109"/>
      <c r="S26" s="36"/>
      <c r="T26" s="30">
        <f>COUNTIF($E$20:$R$26,"=7")</f>
        <v>0</v>
      </c>
      <c r="U26" s="30">
        <f t="shared" si="2"/>
        <v>0</v>
      </c>
      <c r="V26" s="41">
        <f t="shared" si="3"/>
        <v>1</v>
      </c>
    </row>
    <row r="27" spans="1:22" ht="30" customHeight="1" x14ac:dyDescent="0.3">
      <c r="A27" s="23" t="s">
        <v>25</v>
      </c>
      <c r="B27" s="23" t="s">
        <v>13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1" t="s">
        <v>31</v>
      </c>
      <c r="T27" s="11">
        <f>SUM(T20:T26)</f>
        <v>0</v>
      </c>
      <c r="U27" s="11">
        <f>ROUND(SUM(U20:U26),0)</f>
        <v>0</v>
      </c>
      <c r="V27" s="25"/>
    </row>
    <row r="28" spans="1:22" x14ac:dyDescent="0.3">
      <c r="A28" s="10" t="s">
        <v>25</v>
      </c>
      <c r="B28" s="10" t="s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2"/>
    </row>
  </sheetData>
  <sheetProtection autoFilter="0"/>
  <conditionalFormatting sqref="T3:U3 K3:R3 O13:R13 P14:R14">
    <cfRule type="beginsWith" dxfId="202" priority="18" operator="beginsWith" text="x">
      <formula>LEFT(K3,LEN("x"))="x"</formula>
    </cfRule>
  </conditionalFormatting>
  <conditionalFormatting sqref="L20:R26 E17:R17 E16:Q16 T4:V4 T6 T8 T10 T12 T14 T16 V16 V14 V12 V10 V8 V6 U5:U17">
    <cfRule type="beginsWith" dxfId="201" priority="26" operator="beginsWith" text="x">
      <formula>LEFT(E4,LEN("x"))="x"</formula>
    </cfRule>
  </conditionalFormatting>
  <conditionalFormatting sqref="E3:J3">
    <cfRule type="beginsWith" dxfId="200" priority="19" operator="beginsWith" text="x">
      <formula>LEFT(E3,LEN("x"))="x"</formula>
    </cfRule>
  </conditionalFormatting>
  <conditionalFormatting sqref="A18:R18 C19:V19">
    <cfRule type="beginsWith" dxfId="199" priority="17" operator="beginsWith" text="x">
      <formula>LEFT(A18,LEN("x"))="x"</formula>
    </cfRule>
  </conditionalFormatting>
  <conditionalFormatting sqref="S18:U18">
    <cfRule type="beginsWith" dxfId="198" priority="16" operator="beginsWith" text="x">
      <formula>LEFT(S18,LEN("x"))="x"</formula>
    </cfRule>
  </conditionalFormatting>
  <conditionalFormatting sqref="A19:B19">
    <cfRule type="beginsWith" dxfId="197" priority="15" operator="beginsWith" text="x">
      <formula>LEFT(A19,LEN("x"))="x"</formula>
    </cfRule>
  </conditionalFormatting>
  <conditionalFormatting sqref="Q15">
    <cfRule type="beginsWith" dxfId="196" priority="14" operator="beginsWith" text="x">
      <formula>LEFT(Q15,LEN("x"))="x"</formula>
    </cfRule>
  </conditionalFormatting>
  <conditionalFormatting sqref="R16">
    <cfRule type="beginsWith" dxfId="195" priority="13" operator="beginsWith" text="x">
      <formula>LEFT(R16,LEN("x"))="x"</formula>
    </cfRule>
  </conditionalFormatting>
  <conditionalFormatting sqref="E21:K26 E20 G20:K20">
    <cfRule type="beginsWith" dxfId="194" priority="12" operator="beginsWith" text="x">
      <formula>LEFT(E20,LEN("x"))="x"</formula>
    </cfRule>
  </conditionalFormatting>
  <conditionalFormatting sqref="C28:U28 A27:R27">
    <cfRule type="beginsWith" dxfId="193" priority="11" operator="beginsWith" text="x">
      <formula>LEFT(A27,LEN("x"))="x"</formula>
    </cfRule>
  </conditionalFormatting>
  <conditionalFormatting sqref="S27:U27">
    <cfRule type="beginsWith" dxfId="192" priority="10" operator="beginsWith" text="x">
      <formula>LEFT(S27,LEN("x"))="x"</formula>
    </cfRule>
  </conditionalFormatting>
  <conditionalFormatting sqref="A28:B28">
    <cfRule type="beginsWith" dxfId="191" priority="9" operator="beginsWith" text="x">
      <formula>LEFT(A28,LEN("x"))="x"</formula>
    </cfRule>
  </conditionalFormatting>
  <conditionalFormatting sqref="T20:V20 T22 T24 T26 V26 V24 V22 U21:U26">
    <cfRule type="beginsWith" dxfId="190" priority="8" operator="beginsWith" text="x">
      <formula>LEFT(T20,LEN("x"))="x"</formula>
    </cfRule>
  </conditionalFormatting>
  <conditionalFormatting sqref="V3">
    <cfRule type="beginsWith" dxfId="189" priority="1" operator="beginsWith" text="x">
      <formula>LEFT(V3,LEN("x"))="x"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7" operator="beginsWith" text="x" id="{4EE0453B-3528-BC40-A5DE-0D37D0DFC8BF}">
            <xm:f>LEFT(Identifikationsstandard!H16,LEN("x"))="x"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R4</xm:sqref>
        </x14:conditionalFormatting>
        <x14:conditionalFormatting xmlns:xm="http://schemas.microsoft.com/office/excel/2006/main">
          <x14:cfRule type="beginsWith" priority="34" operator="beginsWith" text="x" id="{4EE0453B-3528-BC40-A5DE-0D37D0DFC8BF}">
            <xm:f>LEFT(Identifikationsstandard!M4,LEN("x"))="x"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beginsWith" priority="41" operator="beginsWith" text="x" id="{4EE0453B-3528-BC40-A5DE-0D37D0DFC8BF}">
            <xm:f>LEFT(Identifikationsstandard!M5,LEN("x"))="x"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beginsWith" priority="47" operator="beginsWith" text="x" id="{4EE0453B-3528-BC40-A5DE-0D37D0DFC8BF}">
            <xm:f>LEFT(Identifikationsstandard!M16,LEN("x"))="x"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beginsWith" priority="57" operator="beginsWith" text="x" id="{4EE0453B-3528-BC40-A5DE-0D37D0DFC8BF}">
            <xm:f>LEFT(Identifikationsstandard!O15,LEN("x"))="x"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R8 Q7</xm:sqref>
        </x14:conditionalFormatting>
        <x14:conditionalFormatting xmlns:xm="http://schemas.microsoft.com/office/excel/2006/main">
          <x14:cfRule type="beginsWith" priority="71" operator="beginsWith" text="x" id="{4EE0453B-3528-BC40-A5DE-0D37D0DFC8BF}">
            <xm:f>LEFT(Identifikationsstandard!M6,LEN("x"))="x"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beginsWith" priority="85" operator="beginsWith" text="x" id="{4EE0453B-3528-BC40-A5DE-0D37D0DFC8BF}">
            <xm:f>LEFT(Identifikationsstandard!M7,LEN("x"))="x"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beginsWith" priority="99" operator="beginsWith" text="x" id="{4EE0453B-3528-BC40-A5DE-0D37D0DFC8BF}">
            <xm:f>LEFT(Identifikationsstandard!M8,LEN("x"))="x"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beginsWith" priority="112" operator="beginsWith" text="x" id="{4EE0453B-3528-BC40-A5DE-0D37D0DFC8BF}">
            <xm:f>LEFT(Identifikationsstandard!M9,LEN("x"))="x"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beginsWith" priority="125" operator="beginsWith" text="x" id="{4EE0453B-3528-BC40-A5DE-0D37D0DFC8BF}">
            <xm:f>LEFT(Identifikationsstandard!M10,LEN("x"))="x"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N5</xm:sqref>
        </x14:conditionalFormatting>
        <x14:conditionalFormatting xmlns:xm="http://schemas.microsoft.com/office/excel/2006/main">
          <x14:cfRule type="beginsWith" priority="138" operator="beginsWith" text="x" id="{4EE0453B-3528-BC40-A5DE-0D37D0DFC8BF}">
            <xm:f>LEFT(Identifikationsstandard!M11,LEN("x"))="x"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beginsWith" priority="151" operator="beginsWith" text="x" id="{4EE0453B-3528-BC40-A5DE-0D37D0DFC8BF}">
            <xm:f>LEFT(Identifikationsstandard!M12,LEN("x"))="x"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P5</xm:sqref>
        </x14:conditionalFormatting>
        <x14:conditionalFormatting xmlns:xm="http://schemas.microsoft.com/office/excel/2006/main">
          <x14:cfRule type="beginsWith" priority="164" operator="beginsWith" text="x" id="{4EE0453B-3528-BC40-A5DE-0D37D0DFC8BF}">
            <xm:f>LEFT(Identifikationsstandard!M13,LEN("x"))="x"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Q5</xm:sqref>
        </x14:conditionalFormatting>
        <x14:conditionalFormatting xmlns:xm="http://schemas.microsoft.com/office/excel/2006/main">
          <x14:cfRule type="beginsWith" priority="177" operator="beginsWith" text="x" id="{4EE0453B-3528-BC40-A5DE-0D37D0DFC8BF}">
            <xm:f>LEFT(Identifikationsstandard!M14,LEN("x"))="x"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R5</xm:sqref>
        </x14:conditionalFormatting>
        <x14:conditionalFormatting xmlns:xm="http://schemas.microsoft.com/office/excel/2006/main">
          <x14:cfRule type="beginsWith" priority="190" operator="beginsWith" text="x" id="{4EE0453B-3528-BC40-A5DE-0D37D0DFC8BF}">
            <xm:f>LEFT(Identifikationsstandard!H5,LEN("x"))="x"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G4 L9 M10 N11 O12</xm:sqref>
        </x14:conditionalFormatting>
        <x14:conditionalFormatting xmlns:xm="http://schemas.microsoft.com/office/excel/2006/main">
          <x14:cfRule type="beginsWith" priority="203" operator="beginsWith" text="x" id="{4EE0453B-3528-BC40-A5DE-0D37D0DFC8BF}">
            <xm:f>LEFT(Identifikationsstandard!H6,LEN("x"))="x"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H4 M9 N10 O11</xm:sqref>
        </x14:conditionalFormatting>
        <x14:conditionalFormatting xmlns:xm="http://schemas.microsoft.com/office/excel/2006/main">
          <x14:cfRule type="beginsWith" priority="216" operator="beginsWith" text="x" id="{4EE0453B-3528-BC40-A5DE-0D37D0DFC8BF}">
            <xm:f>LEFT(Identifikationsstandard!H7,LEN("x"))="x"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I4 N9 O10 P11</xm:sqref>
        </x14:conditionalFormatting>
        <x14:conditionalFormatting xmlns:xm="http://schemas.microsoft.com/office/excel/2006/main">
          <x14:cfRule type="beginsWith" priority="229" operator="beginsWith" text="x" id="{4EE0453B-3528-BC40-A5DE-0D37D0DFC8BF}">
            <xm:f>LEFT(Identifikationsstandard!H8,LEN("x"))="x"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J4 O9 P10 Q11</xm:sqref>
        </x14:conditionalFormatting>
        <x14:conditionalFormatting xmlns:xm="http://schemas.microsoft.com/office/excel/2006/main">
          <x14:cfRule type="beginsWith" priority="242" operator="beginsWith" text="x" id="{4EE0453B-3528-BC40-A5DE-0D37D0DFC8BF}">
            <xm:f>LEFT(Identifikationsstandard!H9,LEN("x"))="x"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K4 P9 Q10 R11</xm:sqref>
        </x14:conditionalFormatting>
        <x14:conditionalFormatting xmlns:xm="http://schemas.microsoft.com/office/excel/2006/main">
          <x14:cfRule type="beginsWith" priority="254" operator="beginsWith" text="x" id="{4EE0453B-3528-BC40-A5DE-0D37D0DFC8BF}">
            <xm:f>LEFT(Identifikationsstandard!H10,LEN("x"))="x"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L4 Q9 R10</xm:sqref>
        </x14:conditionalFormatting>
        <x14:conditionalFormatting xmlns:xm="http://schemas.microsoft.com/office/excel/2006/main">
          <x14:cfRule type="beginsWith" priority="266" operator="beginsWith" text="x" id="{4EE0453B-3528-BC40-A5DE-0D37D0DFC8BF}">
            <xm:f>LEFT(Identifikationsstandard!H11,LEN("x"))="x"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M4 R9</xm:sqref>
        </x14:conditionalFormatting>
        <x14:conditionalFormatting xmlns:xm="http://schemas.microsoft.com/office/excel/2006/main">
          <x14:cfRule type="beginsWith" priority="277" operator="beginsWith" text="x" id="{4EE0453B-3528-BC40-A5DE-0D37D0DFC8BF}">
            <xm:f>LEFT(Identifikationsstandard!H12,LEN("x"))="x"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N4</xm:sqref>
        </x14:conditionalFormatting>
        <x14:conditionalFormatting xmlns:xm="http://schemas.microsoft.com/office/excel/2006/main">
          <x14:cfRule type="beginsWith" priority="288" operator="beginsWith" text="x" id="{4EE0453B-3528-BC40-A5DE-0D37D0DFC8BF}">
            <xm:f>LEFT(Identifikationsstandard!H13,LEN("x"))="x"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O4</xm:sqref>
        </x14:conditionalFormatting>
        <x14:conditionalFormatting xmlns:xm="http://schemas.microsoft.com/office/excel/2006/main">
          <x14:cfRule type="beginsWith" priority="299" operator="beginsWith" text="x" id="{4EE0453B-3528-BC40-A5DE-0D37D0DFC8BF}">
            <xm:f>LEFT(Identifikationsstandard!H14,LEN("x"))="x"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P4</xm:sqref>
        </x14:conditionalFormatting>
        <x14:conditionalFormatting xmlns:xm="http://schemas.microsoft.com/office/excel/2006/main">
          <x14:cfRule type="beginsWith" priority="310" operator="beginsWith" text="x" id="{4EE0453B-3528-BC40-A5DE-0D37D0DFC8BF}">
            <xm:f>LEFT(Identifikationsstandard!H15,LEN("x"))="x"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Q4</xm:sqref>
        </x14:conditionalFormatting>
        <x14:conditionalFormatting xmlns:xm="http://schemas.microsoft.com/office/excel/2006/main">
          <x14:cfRule type="beginsWith" priority="317" operator="beginsWith" text="x" id="{4EE0453B-3528-BC40-A5DE-0D37D0DFC8BF}">
            <xm:f>LEFT(Identifikationsstandard!M7,LEN("x"))="x"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beginsWith" priority="324" operator="beginsWith" text="x" id="{4EE0453B-3528-BC40-A5DE-0D37D0DFC8BF}">
            <xm:f>LEFT(Identifikationsstandard!M8,LEN("x"))="x"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beginsWith" priority="330" operator="beginsWith" text="x" id="{4EE0453B-3528-BC40-A5DE-0D37D0DFC8BF}">
            <xm:f>LEFT(Identifikationsstandard!M9,LEN("x"))="x"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beginsWith" priority="336" operator="beginsWith" text="x" id="{4EE0453B-3528-BC40-A5DE-0D37D0DFC8BF}">
            <xm:f>LEFT(Identifikationsstandard!M10,LEN("x"))="x"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342" operator="beginsWith" text="x" id="{4EE0453B-3528-BC40-A5DE-0D37D0DFC8BF}">
            <xm:f>LEFT(Identifikationsstandard!M11,LEN("x"))="x"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348" operator="beginsWith" text="x" id="{4EE0453B-3528-BC40-A5DE-0D37D0DFC8BF}">
            <xm:f>LEFT(Identifikationsstandard!M12,LEN("x"))="x"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354" operator="beginsWith" text="x" id="{4EE0453B-3528-BC40-A5DE-0D37D0DFC8BF}">
            <xm:f>LEFT(Identifikationsstandard!M13,LEN("x"))="x"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360" operator="beginsWith" text="x" id="{4EE0453B-3528-BC40-A5DE-0D37D0DFC8BF}">
            <xm:f>LEFT(Identifikationsstandard!M14,LEN("x"))="x"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beginsWith" priority="366" operator="beginsWith" text="x" id="{4EE0453B-3528-BC40-A5DE-0D37D0DFC8BF}">
            <xm:f>LEFT(Identifikationsstandard!M15,LEN("x"))="x"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beginsWith" priority="370" operator="beginsWith" text="x" id="{4EE0453B-3528-BC40-A5DE-0D37D0DFC8BF}">
            <xm:f>LEFT(Identifikationsstandard!M6,LEN("x"))="x"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beginsWith" priority="377" operator="beginsWith" text="x" id="{4EE0453B-3528-BC40-A5DE-0D37D0DFC8BF}">
            <xm:f>LEFT(Identifikationsstandard!O8,LEN("x"))="x"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K8 J7</xm:sqref>
        </x14:conditionalFormatting>
        <x14:conditionalFormatting xmlns:xm="http://schemas.microsoft.com/office/excel/2006/main">
          <x14:cfRule type="beginsWith" priority="385" operator="beginsWith" text="x" id="{4EE0453B-3528-BC40-A5DE-0D37D0DFC8BF}">
            <xm:f>LEFT(Identifikationsstandard!O9,LEN("x"))="x"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L8 K7</xm:sqref>
        </x14:conditionalFormatting>
        <x14:conditionalFormatting xmlns:xm="http://schemas.microsoft.com/office/excel/2006/main">
          <x14:cfRule type="beginsWith" priority="393" operator="beginsWith" text="x" id="{4EE0453B-3528-BC40-A5DE-0D37D0DFC8BF}">
            <xm:f>LEFT(Identifikationsstandard!O10,LEN("x"))="x"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M8 L7</xm:sqref>
        </x14:conditionalFormatting>
        <x14:conditionalFormatting xmlns:xm="http://schemas.microsoft.com/office/excel/2006/main">
          <x14:cfRule type="beginsWith" priority="401" operator="beginsWith" text="x" id="{4EE0453B-3528-BC40-A5DE-0D37D0DFC8BF}">
            <xm:f>LEFT(Identifikationsstandard!O11,LEN("x"))="x"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N8 M7</xm:sqref>
        </x14:conditionalFormatting>
        <x14:conditionalFormatting xmlns:xm="http://schemas.microsoft.com/office/excel/2006/main">
          <x14:cfRule type="beginsWith" priority="409" operator="beginsWith" text="x" id="{4EE0453B-3528-BC40-A5DE-0D37D0DFC8BF}">
            <xm:f>LEFT(Identifikationsstandard!O12,LEN("x"))="x"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O8 N7</xm:sqref>
        </x14:conditionalFormatting>
        <x14:conditionalFormatting xmlns:xm="http://schemas.microsoft.com/office/excel/2006/main">
          <x14:cfRule type="beginsWith" priority="417" operator="beginsWith" text="x" id="{4EE0453B-3528-BC40-A5DE-0D37D0DFC8BF}">
            <xm:f>LEFT(Identifikationsstandard!O13,LEN("x"))="x"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P8 O7</xm:sqref>
        </x14:conditionalFormatting>
        <x14:conditionalFormatting xmlns:xm="http://schemas.microsoft.com/office/excel/2006/main">
          <x14:cfRule type="beginsWith" priority="425" operator="beginsWith" text="x" id="{4EE0453B-3528-BC40-A5DE-0D37D0DFC8BF}">
            <xm:f>LEFT(Identifikationsstandard!O14,LEN("x"))="x"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Q8 P7</xm:sqref>
        </x14:conditionalFormatting>
        <x14:conditionalFormatting xmlns:xm="http://schemas.microsoft.com/office/excel/2006/main">
          <x14:cfRule type="beginsWith" priority="441" operator="beginsWith" text="x" id="{4EE0453B-3528-BC40-A5DE-0D37D0DFC8BF}">
            <xm:f>LEFT(Identifikationsstandard!O16,LEN("x"))="x"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beginsWith" priority="446" operator="beginsWith" text="x" id="{4EE0453B-3528-BC40-A5DE-0D37D0DFC8BF}">
            <xm:f>LEFT(Identifikationsstandard!O7,LEN("x"))="x"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I7 J8</xm:sqref>
        </x14:conditionalFormatting>
        <x14:conditionalFormatting xmlns:xm="http://schemas.microsoft.com/office/excel/2006/main">
          <x14:cfRule type="beginsWith" priority="690" operator="beginsWith" text="x" id="{4EE0453B-3528-BC40-A5DE-0D37D0DFC8BF}">
            <xm:f>LEFT(Identifikationsstandard!P17,LEN("x"))="x"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R12</xm:sqref>
        </x14:conditionalFormatting>
        <x14:conditionalFormatting xmlns:xm="http://schemas.microsoft.com/office/excel/2006/main">
          <x14:cfRule type="beginsWith" priority="774" operator="beginsWith" text="x" id="{4EE0453B-3528-BC40-A5DE-0D37D0DFC8BF}">
            <xm:f>LEFT(Identifikationsstandard!P15,LEN("x"))="x"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858" operator="beginsWith" text="x" id="{4EE0453B-3528-BC40-A5DE-0D37D0DFC8BF}">
            <xm:f>LEFT(Identifikationsstandard!P16,LEN("x"))="x"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931" operator="beginsWith" text="x" id="{4EE0453B-3528-BC40-A5DE-0D37D0DFC8BF}">
            <xm:f>LEFT(Identifikationsstandard!G4,LEN("x"))="x"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E4:F4 H7:H15 I8:I15 J9:K15 L10:L15 M11:M15 N12:N15 O14 O15:P15 E5:G15 F20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2">
        <x14:dataValidation type="list" allowBlank="1" showInputMessage="1" showErrorMessage="1">
          <x14:formula1>
            <xm:f>Tabelle3!$V$19:$V$20</xm:f>
          </x14:formula1>
          <xm:sqref>Q15</xm:sqref>
        </x14:dataValidation>
        <x14:dataValidation type="list" allowBlank="1" showInputMessage="1" showErrorMessage="1">
          <x14:formula1>
            <xm:f>Tabelle3!$V$20:$V$21</xm:f>
          </x14:formula1>
          <xm:sqref>R16</xm:sqref>
        </x14:dataValidation>
        <x14:dataValidation type="list" allowBlank="1" showInputMessage="1" showErrorMessage="1">
          <x14:formula1>
            <xm:f>Tabelle3!$W$20:$X$20</xm:f>
          </x14:formula1>
          <xm:sqref>R15</xm:sqref>
        </x14:dataValidation>
        <x14:dataValidation type="list" allowBlank="1" showInputMessage="1" showErrorMessage="1">
          <x14:formula1>
            <xm:f>Tabelle3!$U21:$V21</xm:f>
          </x14:formula1>
          <xm:sqref>R14</xm:sqref>
        </x14:dataValidation>
        <x14:dataValidation type="list" allowBlank="1" showInputMessage="1" showErrorMessage="1">
          <x14:formula1>
            <xm:f>Tabelle3!$Q24:$R24</xm:f>
          </x14:formula1>
          <xm:sqref>R12</xm:sqref>
        </x14:dataValidation>
        <x14:dataValidation type="list" allowBlank="1" showInputMessage="1" showErrorMessage="1">
          <x14:formula1>
            <xm:f>Tabelle3!$O24:$P24</xm:f>
          </x14:formula1>
          <xm:sqref>R11</xm:sqref>
        </x14:dataValidation>
        <x14:dataValidation type="list" allowBlank="1" showInputMessage="1" showErrorMessage="1">
          <x14:formula1>
            <xm:f>Tabelle3!$M25:$N25</xm:f>
          </x14:formula1>
          <xm:sqref>R10</xm:sqref>
        </x14:dataValidation>
        <x14:dataValidation type="list" allowBlank="1" showInputMessage="1" showErrorMessage="1">
          <x14:formula1>
            <xm:f>Tabelle3!$M24:$N24</xm:f>
          </x14:formula1>
          <xm:sqref>Q10</xm:sqref>
        </x14:dataValidation>
        <x14:dataValidation type="list" allowBlank="1" showInputMessage="1" showErrorMessage="1">
          <x14:formula1>
            <xm:f>Tabelle3!$K26:$L26</xm:f>
          </x14:formula1>
          <xm:sqref>R9</xm:sqref>
        </x14:dataValidation>
        <x14:dataValidation type="list" allowBlank="1" showInputMessage="1" showErrorMessage="1">
          <x14:formula1>
            <xm:f>Tabelle3!$I27:$J27</xm:f>
          </x14:formula1>
          <xm:sqref>R8</xm:sqref>
        </x14:dataValidation>
        <x14:dataValidation type="list" errorStyle="information" allowBlank="1" showInputMessage="1" showErrorMessage="1" errorTitle="Falsche Zahl">
          <x14:formula1>
            <xm:f>Tabelle3!$E29:$F29</xm:f>
          </x14:formula1>
          <xm:sqref>R6</xm:sqref>
        </x14:dataValidation>
        <x14:dataValidation type="list" allowBlank="1" showInputMessage="1" showErrorMessage="1">
          <x14:formula1>
            <xm:f>Tabelle3!$A31:$B31</xm:f>
          </x14:formula1>
          <xm:sqref>R4</xm:sqref>
        </x14:dataValidation>
        <x14:dataValidation type="list" allowBlank="1" showInputMessage="1" showErrorMessage="1">
          <x14:formula1>
            <xm:f>Tabelle3!$I19:$J19</xm:f>
          </x14:formula1>
          <xm:sqref>J8</xm:sqref>
        </x14:dataValidation>
        <x14:dataValidation type="list" allowBlank="1" showInputMessage="1" showErrorMessage="1">
          <x14:formula1>
            <xm:f>Tabelle3!$I26:$J26</xm:f>
          </x14:formula1>
          <xm:sqref>Q8</xm:sqref>
        </x14:dataValidation>
        <x14:dataValidation type="list" allowBlank="1" showInputMessage="1" showErrorMessage="1">
          <x14:formula1>
            <xm:f>Tabelle3!$I25:$J25</xm:f>
          </x14:formula1>
          <xm:sqref>P8</xm:sqref>
        </x14:dataValidation>
        <x14:dataValidation type="list" allowBlank="1" showInputMessage="1" showErrorMessage="1">
          <x14:formula1>
            <xm:f>Tabelle3!$I24:$J24</xm:f>
          </x14:formula1>
          <xm:sqref>O8</xm:sqref>
        </x14:dataValidation>
        <x14:dataValidation type="list" allowBlank="1" showInputMessage="1" showErrorMessage="1">
          <x14:formula1>
            <xm:f>Tabelle3!$I23:$J23</xm:f>
          </x14:formula1>
          <xm:sqref>N8</xm:sqref>
        </x14:dataValidation>
        <x14:dataValidation type="list" allowBlank="1" showInputMessage="1" showErrorMessage="1">
          <x14:formula1>
            <xm:f>Tabelle3!$I22:$J22</xm:f>
          </x14:formula1>
          <xm:sqref>M8</xm:sqref>
        </x14:dataValidation>
        <x14:dataValidation type="list" allowBlank="1" showInputMessage="1" showErrorMessage="1">
          <x14:formula1>
            <xm:f>Tabelle3!$I21:$J21</xm:f>
          </x14:formula1>
          <xm:sqref>L8</xm:sqref>
        </x14:dataValidation>
        <x14:dataValidation type="list" allowBlank="1" showInputMessage="1" showErrorMessage="1">
          <x14:formula1>
            <xm:f>Tabelle3!$I20:$J20</xm:f>
          </x14:formula1>
          <xm:sqref>K8</xm:sqref>
        </x14:dataValidation>
        <x14:dataValidation type="list" operator="notBetween" allowBlank="1" showInputMessage="1" showErrorMessage="1">
          <x14:formula1>
            <xm:f>Tabelle3!$G19:$H19</xm:f>
          </x14:formula1>
          <xm:sqref>I7</xm:sqref>
        </x14:dataValidation>
        <x14:dataValidation type="list" operator="notBetween" allowBlank="1" showInputMessage="1" showErrorMessage="1">
          <x14:formula1>
            <xm:f>Tabelle3!$G28:$H28</xm:f>
          </x14:formula1>
          <xm:sqref>R7</xm:sqref>
        </x14:dataValidation>
        <x14:dataValidation type="list" operator="notBetween" allowBlank="1" showInputMessage="1" showErrorMessage="1">
          <x14:formula1>
            <xm:f>Tabelle3!$G27:$H27</xm:f>
          </x14:formula1>
          <xm:sqref>Q7</xm:sqref>
        </x14:dataValidation>
        <x14:dataValidation type="list" operator="notBetween" allowBlank="1" showInputMessage="1" showErrorMessage="1">
          <x14:formula1>
            <xm:f>Tabelle3!$G26:$H26</xm:f>
          </x14:formula1>
          <xm:sqref>P7</xm:sqref>
        </x14:dataValidation>
        <x14:dataValidation type="list" operator="notBetween" allowBlank="1" showInputMessage="1" showErrorMessage="1">
          <x14:formula1>
            <xm:f>Tabelle3!$G25:$H25</xm:f>
          </x14:formula1>
          <xm:sqref>O7</xm:sqref>
        </x14:dataValidation>
        <x14:dataValidation type="list" operator="notBetween" allowBlank="1" showInputMessage="1" showErrorMessage="1">
          <x14:formula1>
            <xm:f>Tabelle3!$G24:$H24</xm:f>
          </x14:formula1>
          <xm:sqref>N7</xm:sqref>
        </x14:dataValidation>
        <x14:dataValidation type="list" operator="notBetween" allowBlank="1" showInputMessage="1" showErrorMessage="1">
          <x14:formula1>
            <xm:f>Tabelle3!$G23:$H23</xm:f>
          </x14:formula1>
          <xm:sqref>M7</xm:sqref>
        </x14:dataValidation>
        <x14:dataValidation type="list" operator="notBetween" allowBlank="1" showInputMessage="1" showErrorMessage="1">
          <x14:formula1>
            <xm:f>Tabelle3!$G22:$H22</xm:f>
          </x14:formula1>
          <xm:sqref>L7</xm:sqref>
        </x14:dataValidation>
        <x14:dataValidation type="list" operator="notBetween" allowBlank="1" showInputMessage="1" showErrorMessage="1">
          <x14:formula1>
            <xm:f>Tabelle3!$G21:$H21</xm:f>
          </x14:formula1>
          <xm:sqref>K7</xm:sqref>
        </x14:dataValidation>
        <x14:dataValidation type="list" operator="notBetween" allowBlank="1" showInputMessage="1" showErrorMessage="1">
          <x14:formula1>
            <xm:f>Tabelle3!$G20:$H20</xm:f>
          </x14:formula1>
          <xm:sqref>J7</xm:sqref>
        </x14:dataValidation>
        <x14:dataValidation type="list" errorStyle="information" allowBlank="1" showInputMessage="1" showErrorMessage="1" errorTitle="Falsche Zahl">
          <x14:formula1>
            <xm:f>Tabelle3!$E19:$F19</xm:f>
          </x14:formula1>
          <xm:sqref>H6</xm:sqref>
        </x14:dataValidation>
        <x14:dataValidation type="list" errorStyle="information" allowBlank="1" showInputMessage="1" showErrorMessage="1" errorTitle="Falsche Zahl">
          <x14:formula1>
            <xm:f>Tabelle3!$E28:$F28</xm:f>
          </x14:formula1>
          <xm:sqref>Q6</xm:sqref>
        </x14:dataValidation>
        <x14:dataValidation type="list" errorStyle="information" allowBlank="1" showInputMessage="1" showErrorMessage="1" errorTitle="Falsche Zahl">
          <x14:formula1>
            <xm:f>Tabelle3!$E27:$F27</xm:f>
          </x14:formula1>
          <xm:sqref>P6</xm:sqref>
        </x14:dataValidation>
        <x14:dataValidation type="list" errorStyle="information" allowBlank="1" showInputMessage="1" showErrorMessage="1" errorTitle="Falsche Zahl">
          <x14:formula1>
            <xm:f>Tabelle3!$E26:$F26</xm:f>
          </x14:formula1>
          <xm:sqref>O6</xm:sqref>
        </x14:dataValidation>
        <x14:dataValidation type="list" errorStyle="information" allowBlank="1" showInputMessage="1" showErrorMessage="1" errorTitle="Falsche Zahl">
          <x14:formula1>
            <xm:f>Tabelle3!$E25:$F25</xm:f>
          </x14:formula1>
          <xm:sqref>N6</xm:sqref>
        </x14:dataValidation>
        <x14:dataValidation type="list" errorStyle="information" allowBlank="1" showInputMessage="1" showErrorMessage="1" errorTitle="Falsche Zahl">
          <x14:formula1>
            <xm:f>Tabelle3!$E24:$F24</xm:f>
          </x14:formula1>
          <xm:sqref>M6</xm:sqref>
        </x14:dataValidation>
        <x14:dataValidation type="list" errorStyle="information" allowBlank="1" showInputMessage="1" showErrorMessage="1" errorTitle="Falsche Zahl">
          <x14:formula1>
            <xm:f>Tabelle3!$E23:$F23</xm:f>
          </x14:formula1>
          <xm:sqref>L6</xm:sqref>
        </x14:dataValidation>
        <x14:dataValidation type="list" errorStyle="information" allowBlank="1" showInputMessage="1" showErrorMessage="1" errorTitle="Falsche Zahl">
          <x14:formula1>
            <xm:f>Tabelle3!$E22:$F22</xm:f>
          </x14:formula1>
          <xm:sqref>K6</xm:sqref>
        </x14:dataValidation>
        <x14:dataValidation type="list" errorStyle="information" allowBlank="1" showInputMessage="1" showErrorMessage="1" errorTitle="Falsche Zahl">
          <x14:formula1>
            <xm:f>Tabelle3!$E21:$F21</xm:f>
          </x14:formula1>
          <xm:sqref>J6</xm:sqref>
        </x14:dataValidation>
        <x14:dataValidation type="list" errorStyle="information" allowBlank="1" showInputMessage="1" showErrorMessage="1" errorTitle="Falsche Zahl">
          <x14:formula1>
            <xm:f>Tabelle3!$E20:$F20</xm:f>
          </x14:formula1>
          <xm:sqref>I6</xm:sqref>
        </x14:dataValidation>
        <x14:dataValidation type="list" allowBlank="1" showInputMessage="1" showErrorMessage="1">
          <x14:formula1>
            <xm:f>Tabelle3!C20:D20</xm:f>
          </x14:formula1>
          <xm:sqref>H5</xm:sqref>
        </x14:dataValidation>
        <x14:dataValidation type="list" allowBlank="1" showInputMessage="1" showErrorMessage="1">
          <x14:formula1>
            <xm:f>Tabelle3!C30:D30</xm:f>
          </x14:formula1>
          <xm:sqref>R5</xm:sqref>
        </x14:dataValidation>
        <x14:dataValidation type="list" allowBlank="1" showInputMessage="1" showErrorMessage="1">
          <x14:formula1>
            <xm:f>Tabelle3!C29:D29</xm:f>
          </x14:formula1>
          <xm:sqref>Q5</xm:sqref>
        </x14:dataValidation>
        <x14:dataValidation type="list" allowBlank="1" showInputMessage="1" showErrorMessage="1">
          <x14:formula1>
            <xm:f>Tabelle3!C28:D28</xm:f>
          </x14:formula1>
          <xm:sqref>P5</xm:sqref>
        </x14:dataValidation>
        <x14:dataValidation type="list" allowBlank="1" showInputMessage="1" showErrorMessage="1">
          <x14:formula1>
            <xm:f>Tabelle3!C27:D27</xm:f>
          </x14:formula1>
          <xm:sqref>O5</xm:sqref>
        </x14:dataValidation>
        <x14:dataValidation type="list" allowBlank="1" showInputMessage="1" showErrorMessage="1">
          <x14:formula1>
            <xm:f>Tabelle3!C26:D26</xm:f>
          </x14:formula1>
          <xm:sqref>N5</xm:sqref>
        </x14:dataValidation>
        <x14:dataValidation type="list" allowBlank="1" showInputMessage="1" showErrorMessage="1">
          <x14:formula1>
            <xm:f>Tabelle3!C25:D25</xm:f>
          </x14:formula1>
          <xm:sqref>M5</xm:sqref>
        </x14:dataValidation>
        <x14:dataValidation type="list" allowBlank="1" showInputMessage="1" showErrorMessage="1">
          <x14:formula1>
            <xm:f>Tabelle3!C24:D24</xm:f>
          </x14:formula1>
          <xm:sqref>L5</xm:sqref>
        </x14:dataValidation>
        <x14:dataValidation type="list" allowBlank="1" showInputMessage="1" showErrorMessage="1">
          <x14:formula1>
            <xm:f>Tabelle3!C23:D23</xm:f>
          </x14:formula1>
          <xm:sqref>K5</xm:sqref>
        </x14:dataValidation>
        <x14:dataValidation type="list" allowBlank="1" showInputMessage="1" showErrorMessage="1">
          <x14:formula1>
            <xm:f>Tabelle3!C22:D22</xm:f>
          </x14:formula1>
          <xm:sqref>J5</xm:sqref>
        </x14:dataValidation>
        <x14:dataValidation type="list" allowBlank="1" showInputMessage="1" showErrorMessage="1">
          <x14:formula1>
            <xm:f>Tabelle3!C21:D21</xm:f>
          </x14:formula1>
          <xm:sqref>I5</xm:sqref>
        </x14:dataValidation>
        <x14:dataValidation type="list" allowBlank="1" showInputMessage="1" showErrorMessage="1">
          <x14:formula1>
            <xm:f>Tabelle3!$Q19:$R19</xm:f>
          </x14:formula1>
          <xm:sqref>N12</xm:sqref>
        </x14:dataValidation>
        <x14:dataValidation type="list" allowBlank="1" showInputMessage="1" showErrorMessage="1">
          <x14:formula1>
            <xm:f>Tabelle3!$Q23:$R23</xm:f>
          </x14:formula1>
          <xm:sqref>Q12</xm:sqref>
        </x14:dataValidation>
        <x14:dataValidation type="list" allowBlank="1" showInputMessage="1" showErrorMessage="1">
          <x14:formula1>
            <xm:f>Tabelle3!$Q22:$R22</xm:f>
          </x14:formula1>
          <xm:sqref>P12</xm:sqref>
        </x14:dataValidation>
        <x14:dataValidation type="list" allowBlank="1" showInputMessage="1" showErrorMessage="1">
          <x14:formula1>
            <xm:f>Tabelle3!$Q20:$R20</xm:f>
          </x14:formula1>
          <xm:sqref>O12</xm:sqref>
        </x14:dataValidation>
        <x14:dataValidation type="list" allowBlank="1" showInputMessage="1" showErrorMessage="1">
          <x14:formula1>
            <xm:f>Tabelle3!$O19:$P19</xm:f>
          </x14:formula1>
          <xm:sqref>M11</xm:sqref>
        </x14:dataValidation>
        <x14:dataValidation type="list" allowBlank="1" showInputMessage="1" showErrorMessage="1">
          <x14:formula1>
            <xm:f>Tabelle3!$O23:$P23</xm:f>
          </x14:formula1>
          <xm:sqref>Q11</xm:sqref>
        </x14:dataValidation>
        <x14:dataValidation type="list" allowBlank="1" showInputMessage="1" showErrorMessage="1">
          <x14:formula1>
            <xm:f>Tabelle3!$O22:$P22</xm:f>
          </x14:formula1>
          <xm:sqref>P11</xm:sqref>
        </x14:dataValidation>
        <x14:dataValidation type="list" allowBlank="1" showInputMessage="1" showErrorMessage="1">
          <x14:formula1>
            <xm:f>Tabelle3!$O21:$P21</xm:f>
          </x14:formula1>
          <xm:sqref>O11</xm:sqref>
        </x14:dataValidation>
        <x14:dataValidation type="list" allowBlank="1" showInputMessage="1" showErrorMessage="1">
          <x14:formula1>
            <xm:f>Tabelle3!$O20:$P20</xm:f>
          </x14:formula1>
          <xm:sqref>N11</xm:sqref>
        </x14:dataValidation>
        <x14:dataValidation type="list" allowBlank="1" showInputMessage="1" showErrorMessage="1">
          <x14:formula1>
            <xm:f>Tabelle3!$M19:$N19</xm:f>
          </x14:formula1>
          <xm:sqref>L10</xm:sqref>
        </x14:dataValidation>
        <x14:dataValidation type="list" allowBlank="1" showInputMessage="1" showErrorMessage="1">
          <x14:formula1>
            <xm:f>Tabelle3!$M23:$N23</xm:f>
          </x14:formula1>
          <xm:sqref>P10</xm:sqref>
        </x14:dataValidation>
        <x14:dataValidation type="list" allowBlank="1" showInputMessage="1" showErrorMessage="1">
          <x14:formula1>
            <xm:f>Tabelle3!$M22:$N22</xm:f>
          </x14:formula1>
          <xm:sqref>O10</xm:sqref>
        </x14:dataValidation>
        <x14:dataValidation type="list" allowBlank="1" showInputMessage="1" showErrorMessage="1">
          <x14:formula1>
            <xm:f>Tabelle3!$M21:$N21</xm:f>
          </x14:formula1>
          <xm:sqref>N10</xm:sqref>
        </x14:dataValidation>
        <x14:dataValidation type="list" allowBlank="1" showInputMessage="1" showErrorMessage="1">
          <x14:formula1>
            <xm:f>Tabelle3!$M20:$N20</xm:f>
          </x14:formula1>
          <xm:sqref>M10</xm:sqref>
        </x14:dataValidation>
        <x14:dataValidation type="list" allowBlank="1" showInputMessage="1" showErrorMessage="1">
          <x14:formula1>
            <xm:f>Tabelle3!$K19:$L19</xm:f>
          </x14:formula1>
          <xm:sqref>K9</xm:sqref>
        </x14:dataValidation>
        <x14:dataValidation type="list" allowBlank="1" showInputMessage="1" showErrorMessage="1">
          <x14:formula1>
            <xm:f>Tabelle3!$K25:$L25</xm:f>
          </x14:formula1>
          <xm:sqref>Q9</xm:sqref>
        </x14:dataValidation>
        <x14:dataValidation type="list" allowBlank="1" showInputMessage="1" showErrorMessage="1">
          <x14:formula1>
            <xm:f>Tabelle3!$K24:$L24</xm:f>
          </x14:formula1>
          <xm:sqref>P9</xm:sqref>
        </x14:dataValidation>
        <x14:dataValidation type="list" allowBlank="1" showInputMessage="1" showErrorMessage="1">
          <x14:formula1>
            <xm:f>Tabelle3!$K23:$L23</xm:f>
          </x14:formula1>
          <xm:sqref>O9</xm:sqref>
        </x14:dataValidation>
        <x14:dataValidation type="list" allowBlank="1" showInputMessage="1" showErrorMessage="1">
          <x14:formula1>
            <xm:f>Tabelle3!$K22:$L22</xm:f>
          </x14:formula1>
          <xm:sqref>N9</xm:sqref>
        </x14:dataValidation>
        <x14:dataValidation type="list" allowBlank="1" showInputMessage="1" showErrorMessage="1">
          <x14:formula1>
            <xm:f>Tabelle3!$K21:$L21</xm:f>
          </x14:formula1>
          <xm:sqref>M9</xm:sqref>
        </x14:dataValidation>
        <x14:dataValidation type="list" allowBlank="1" showInputMessage="1" showErrorMessage="1">
          <x14:formula1>
            <xm:f>Tabelle3!$K20:$L20</xm:f>
          </x14:formula1>
          <xm:sqref>L9</xm:sqref>
        </x14:dataValidation>
        <x14:dataValidation type="list" allowBlank="1" showInputMessage="1" showErrorMessage="1">
          <x14:formula1>
            <xm:f>Tabelle3!$C15:$D15</xm:f>
          </x14:formula1>
          <xm:sqref>G5</xm:sqref>
        </x14:dataValidation>
        <x14:dataValidation type="list" allowBlank="1" showInputMessage="1" showErrorMessage="1">
          <x14:formula1>
            <xm:f>Tabelle3!$A19:$B19</xm:f>
          </x14:formula1>
          <xm:sqref>F4</xm:sqref>
        </x14:dataValidation>
        <x14:dataValidation type="list" allowBlank="1" showInputMessage="1" showErrorMessage="1">
          <x14:formula1>
            <xm:f>Tabelle3!$A35:$B35</xm:f>
          </x14:formula1>
          <xm:sqref>F20</xm:sqref>
        </x14:dataValidation>
        <x14:dataValidation type="list" allowBlank="1" showInputMessage="1" showErrorMessage="1">
          <x14:formula1>
            <xm:f>Tabelle3!$A30:$B30</xm:f>
          </x14:formula1>
          <xm:sqref>Q4</xm:sqref>
        </x14:dataValidation>
        <x14:dataValidation type="list" allowBlank="1" showInputMessage="1" showErrorMessage="1">
          <x14:formula1>
            <xm:f>Tabelle3!$A29:$B29</xm:f>
          </x14:formula1>
          <xm:sqref>P4</xm:sqref>
        </x14:dataValidation>
        <x14:dataValidation type="list" allowBlank="1" showInputMessage="1" showErrorMessage="1">
          <x14:formula1>
            <xm:f>Tabelle3!$A28:$B28</xm:f>
          </x14:formula1>
          <xm:sqref>O4</xm:sqref>
        </x14:dataValidation>
        <x14:dataValidation type="list" allowBlank="1" showInputMessage="1" showErrorMessage="1">
          <x14:formula1>
            <xm:f>Tabelle3!$A27:$B27</xm:f>
          </x14:formula1>
          <xm:sqref>N4</xm:sqref>
        </x14:dataValidation>
        <x14:dataValidation type="list" allowBlank="1" showInputMessage="1" showErrorMessage="1">
          <x14:formula1>
            <xm:f>Tabelle3!$A26:$B26</xm:f>
          </x14:formula1>
          <xm:sqref>M4</xm:sqref>
        </x14:dataValidation>
        <x14:dataValidation type="list" allowBlank="1" showInputMessage="1" showErrorMessage="1">
          <x14:formula1>
            <xm:f>Tabelle3!$A25:$B25</xm:f>
          </x14:formula1>
          <xm:sqref>L4</xm:sqref>
        </x14:dataValidation>
        <x14:dataValidation type="list" allowBlank="1" showInputMessage="1" showErrorMessage="1">
          <x14:formula1>
            <xm:f>Tabelle3!$A24:$B24</xm:f>
          </x14:formula1>
          <xm:sqref>K4</xm:sqref>
        </x14:dataValidation>
        <x14:dataValidation type="list" allowBlank="1" showInputMessage="1" showErrorMessage="1">
          <x14:formula1>
            <xm:f>Tabelle3!$A23:$B23</xm:f>
          </x14:formula1>
          <xm:sqref>J4</xm:sqref>
        </x14:dataValidation>
        <x14:dataValidation type="list" allowBlank="1" showInputMessage="1" showErrorMessage="1">
          <x14:formula1>
            <xm:f>Tabelle3!$A22:$B22</xm:f>
          </x14:formula1>
          <xm:sqref>I4</xm:sqref>
        </x14:dataValidation>
        <x14:dataValidation type="list" allowBlank="1" showInputMessage="1" showErrorMessage="1">
          <x14:formula1>
            <xm:f>Tabelle3!$A21:$B21</xm:f>
          </x14:formula1>
          <xm:sqref>H4</xm:sqref>
        </x14:dataValidation>
        <x14:dataValidation type="list" allowBlank="1" showInputMessage="1" showErrorMessage="1">
          <x14:formula1>
            <xm:f>Tabelle3!$A20:$B20</xm:f>
          </x14:formula1>
          <xm:sqref>G4</xm:sqref>
        </x14:dataValidation>
        <x14:dataValidation type="list" allowBlank="1" showInputMessage="1" showErrorMessage="1">
          <x14:formula1>
            <xm:f>Tabelle3!$S19:$T19</xm:f>
          </x14:formula1>
          <xm:sqref>O13</xm:sqref>
        </x14:dataValidation>
        <x14:dataValidation type="list" allowBlank="1" showInputMessage="1" showErrorMessage="1">
          <x14:formula1>
            <xm:f>Tabelle3!$S22:$T22</xm:f>
          </x14:formula1>
          <xm:sqref>R13</xm:sqref>
        </x14:dataValidation>
        <x14:dataValidation type="list" allowBlank="1" showInputMessage="1" showErrorMessage="1">
          <x14:formula1>
            <xm:f>Tabelle3!$S21:$T21</xm:f>
          </x14:formula1>
          <xm:sqref>Q13</xm:sqref>
        </x14:dataValidation>
        <x14:dataValidation type="list" allowBlank="1" showInputMessage="1" showErrorMessage="1">
          <x14:formula1>
            <xm:f>Tabelle3!$S20:$T20</xm:f>
          </x14:formula1>
          <xm:sqref>P13</xm:sqref>
        </x14:dataValidation>
        <x14:dataValidation type="list" allowBlank="1" showInputMessage="1" showErrorMessage="1">
          <x14:formula1>
            <xm:f>Tabelle3!$U19:$V19</xm:f>
          </x14:formula1>
          <xm:sqref>P14</xm:sqref>
        </x14:dataValidation>
        <x14:dataValidation type="list" allowBlank="1" showInputMessage="1" showErrorMessage="1">
          <x14:formula1>
            <xm:f>Tabelle3!$U20:$V20</xm:f>
          </x14:formula1>
          <xm:sqref>Q14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1"/>
  <sheetViews>
    <sheetView workbookViewId="0">
      <selection activeCell="X27" sqref="X27"/>
    </sheetView>
  </sheetViews>
  <sheetFormatPr baseColWidth="10" defaultRowHeight="15.6" x14ac:dyDescent="0.3"/>
  <sheetData>
    <row r="3" spans="1:15" ht="18" x14ac:dyDescent="0.3">
      <c r="A3" s="11" t="s">
        <v>28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</row>
    <row r="4" spans="1:15" x14ac:dyDescent="0.3">
      <c r="A4" s="16">
        <v>1</v>
      </c>
      <c r="B4" s="5"/>
      <c r="C4" s="7">
        <v>1</v>
      </c>
      <c r="D4" s="7">
        <v>3</v>
      </c>
      <c r="E4" s="7">
        <v>1</v>
      </c>
      <c r="F4" s="7">
        <v>1</v>
      </c>
      <c r="G4" s="7">
        <v>1</v>
      </c>
      <c r="H4" s="7">
        <v>1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</row>
    <row r="5" spans="1:15" x14ac:dyDescent="0.3">
      <c r="A5" s="17">
        <v>2</v>
      </c>
      <c r="B5" s="5"/>
      <c r="C5" s="5"/>
      <c r="D5" s="6">
        <v>2</v>
      </c>
      <c r="E5" s="6">
        <v>2</v>
      </c>
      <c r="F5" s="6">
        <v>2</v>
      </c>
      <c r="G5" s="6">
        <v>2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3">
        <v>2</v>
      </c>
      <c r="N5" s="3">
        <v>2</v>
      </c>
      <c r="O5" s="3">
        <v>2</v>
      </c>
    </row>
    <row r="6" spans="1:15" x14ac:dyDescent="0.3">
      <c r="A6" s="16">
        <v>3</v>
      </c>
      <c r="B6" s="5"/>
      <c r="C6" s="5"/>
      <c r="D6" s="5"/>
      <c r="E6" s="7">
        <v>3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3</v>
      </c>
      <c r="L6" s="7">
        <v>3</v>
      </c>
      <c r="M6" s="7">
        <v>3</v>
      </c>
      <c r="N6" s="7">
        <v>3</v>
      </c>
      <c r="O6" s="7">
        <v>3</v>
      </c>
    </row>
    <row r="7" spans="1:15" x14ac:dyDescent="0.3">
      <c r="A7" s="17">
        <v>4</v>
      </c>
      <c r="B7" s="5"/>
      <c r="C7" s="5"/>
      <c r="D7" s="5"/>
      <c r="E7" s="5"/>
      <c r="F7" s="6">
        <v>4</v>
      </c>
      <c r="G7" s="6">
        <v>6</v>
      </c>
      <c r="H7" s="6">
        <v>7</v>
      </c>
      <c r="I7" s="6">
        <v>8</v>
      </c>
      <c r="J7" s="6">
        <v>9</v>
      </c>
      <c r="K7" s="6">
        <v>4</v>
      </c>
      <c r="L7" s="6">
        <v>4</v>
      </c>
      <c r="M7" s="6">
        <v>4</v>
      </c>
      <c r="N7" s="6">
        <v>13</v>
      </c>
      <c r="O7" s="6">
        <v>14</v>
      </c>
    </row>
    <row r="8" spans="1:15" x14ac:dyDescent="0.3">
      <c r="A8" s="16">
        <v>5</v>
      </c>
      <c r="B8" s="5"/>
      <c r="C8" s="5"/>
      <c r="D8" s="5"/>
      <c r="E8" s="5"/>
      <c r="F8" s="5"/>
      <c r="G8" s="7">
        <v>5</v>
      </c>
      <c r="H8" s="7">
        <v>7</v>
      </c>
      <c r="I8" s="7">
        <v>8</v>
      </c>
      <c r="J8" s="7">
        <v>9</v>
      </c>
      <c r="K8" s="7">
        <v>5</v>
      </c>
      <c r="L8" s="7">
        <v>5</v>
      </c>
      <c r="M8" s="7">
        <v>5</v>
      </c>
      <c r="N8" s="7">
        <v>5</v>
      </c>
      <c r="O8" s="7">
        <v>5</v>
      </c>
    </row>
    <row r="9" spans="1:15" x14ac:dyDescent="0.3">
      <c r="A9" s="17">
        <v>6</v>
      </c>
      <c r="B9" s="5"/>
      <c r="C9" s="5"/>
      <c r="D9" s="5"/>
      <c r="E9" s="5"/>
      <c r="F9" s="5"/>
      <c r="G9" s="5"/>
      <c r="H9" s="6">
        <v>6</v>
      </c>
      <c r="I9" s="6">
        <v>8</v>
      </c>
      <c r="J9" s="6">
        <v>9</v>
      </c>
      <c r="K9" s="6">
        <v>10</v>
      </c>
      <c r="L9" s="6">
        <v>6</v>
      </c>
      <c r="M9" s="3">
        <v>6</v>
      </c>
      <c r="N9" s="3">
        <v>13</v>
      </c>
      <c r="O9" s="3">
        <v>14</v>
      </c>
    </row>
    <row r="10" spans="1:15" x14ac:dyDescent="0.3">
      <c r="A10" s="16">
        <v>7</v>
      </c>
      <c r="B10" s="5"/>
      <c r="C10" s="5"/>
      <c r="D10" s="5"/>
      <c r="E10" s="5"/>
      <c r="F10" s="5"/>
      <c r="G10" s="5"/>
      <c r="H10" s="5"/>
      <c r="I10" s="7">
        <v>7</v>
      </c>
      <c r="J10" s="7">
        <v>7</v>
      </c>
      <c r="K10" s="7">
        <v>7</v>
      </c>
      <c r="L10" s="7">
        <v>7</v>
      </c>
      <c r="M10" s="7">
        <v>7</v>
      </c>
      <c r="N10" s="7">
        <v>13</v>
      </c>
      <c r="O10" s="7">
        <v>14</v>
      </c>
    </row>
    <row r="11" spans="1:15" x14ac:dyDescent="0.3">
      <c r="A11" s="17">
        <v>8</v>
      </c>
      <c r="B11" s="5"/>
      <c r="C11" s="5"/>
      <c r="D11" s="5"/>
      <c r="E11" s="5"/>
      <c r="F11" s="5"/>
      <c r="G11" s="5"/>
      <c r="H11" s="5"/>
      <c r="I11" s="5"/>
      <c r="J11" s="6">
        <v>8</v>
      </c>
      <c r="K11" s="6">
        <v>10</v>
      </c>
      <c r="L11" s="6">
        <v>11</v>
      </c>
      <c r="M11" s="3">
        <v>8</v>
      </c>
      <c r="N11" s="3">
        <v>8</v>
      </c>
      <c r="O11" s="3">
        <v>14</v>
      </c>
    </row>
    <row r="12" spans="1:15" x14ac:dyDescent="0.3">
      <c r="A12" s="16">
        <v>9</v>
      </c>
      <c r="B12" s="5"/>
      <c r="C12" s="5"/>
      <c r="D12" s="5"/>
      <c r="E12" s="5"/>
      <c r="F12" s="5"/>
      <c r="G12" s="5"/>
      <c r="H12" s="5"/>
      <c r="I12" s="5"/>
      <c r="J12" s="5"/>
      <c r="K12" s="7">
        <v>10</v>
      </c>
      <c r="L12" s="7">
        <v>11</v>
      </c>
      <c r="M12" s="7">
        <v>9</v>
      </c>
      <c r="N12" s="7">
        <v>9</v>
      </c>
      <c r="O12" s="7">
        <v>9</v>
      </c>
    </row>
    <row r="13" spans="1:15" x14ac:dyDescent="0.3">
      <c r="A13" s="17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>
        <v>11</v>
      </c>
      <c r="M13" s="3">
        <v>12</v>
      </c>
      <c r="N13" s="3">
        <v>10</v>
      </c>
      <c r="O13" s="3">
        <v>10</v>
      </c>
    </row>
    <row r="14" spans="1:15" x14ac:dyDescent="0.3">
      <c r="A14" s="16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>
        <v>12</v>
      </c>
      <c r="N14" s="7">
        <v>13</v>
      </c>
      <c r="O14" s="7">
        <v>11</v>
      </c>
    </row>
    <row r="15" spans="1:15" x14ac:dyDescent="0.3">
      <c r="A15" s="17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v>13</v>
      </c>
      <c r="O15" s="6">
        <v>12</v>
      </c>
    </row>
    <row r="16" spans="1:15" x14ac:dyDescent="0.3">
      <c r="A16" s="16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>
        <v>14</v>
      </c>
    </row>
    <row r="17" spans="1:24" x14ac:dyDescent="0.3">
      <c r="A17" s="17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9" spans="1:24" x14ac:dyDescent="0.3">
      <c r="A19">
        <v>1</v>
      </c>
      <c r="B19">
        <v>2</v>
      </c>
      <c r="C19">
        <v>2</v>
      </c>
      <c r="D19">
        <v>3</v>
      </c>
      <c r="E19">
        <v>3</v>
      </c>
      <c r="F19">
        <v>4</v>
      </c>
      <c r="G19">
        <v>4</v>
      </c>
      <c r="H19">
        <v>5</v>
      </c>
      <c r="I19">
        <v>5</v>
      </c>
      <c r="J19">
        <v>6</v>
      </c>
      <c r="K19">
        <v>6</v>
      </c>
      <c r="L19">
        <v>7</v>
      </c>
      <c r="M19">
        <v>7</v>
      </c>
      <c r="N19">
        <v>8</v>
      </c>
      <c r="O19">
        <v>8</v>
      </c>
      <c r="P19">
        <v>9</v>
      </c>
      <c r="Q19">
        <v>9</v>
      </c>
      <c r="R19">
        <v>10</v>
      </c>
      <c r="S19">
        <v>10</v>
      </c>
      <c r="T19">
        <v>11</v>
      </c>
      <c r="U19">
        <v>11</v>
      </c>
      <c r="V19">
        <v>12</v>
      </c>
      <c r="W19">
        <v>12</v>
      </c>
      <c r="X19">
        <v>13</v>
      </c>
    </row>
    <row r="20" spans="1:24" x14ac:dyDescent="0.3">
      <c r="A20">
        <v>1</v>
      </c>
      <c r="B20">
        <v>3</v>
      </c>
      <c r="C20">
        <v>2</v>
      </c>
      <c r="D20">
        <v>4</v>
      </c>
      <c r="E20">
        <v>3</v>
      </c>
      <c r="F20">
        <v>5</v>
      </c>
      <c r="G20">
        <v>4</v>
      </c>
      <c r="H20">
        <v>6</v>
      </c>
      <c r="I20">
        <v>5</v>
      </c>
      <c r="J20">
        <v>7</v>
      </c>
      <c r="K20">
        <v>6</v>
      </c>
      <c r="L20">
        <v>8</v>
      </c>
      <c r="M20">
        <v>7</v>
      </c>
      <c r="N20">
        <v>9</v>
      </c>
      <c r="O20">
        <v>8</v>
      </c>
      <c r="P20">
        <v>10</v>
      </c>
      <c r="Q20">
        <v>9</v>
      </c>
      <c r="R20">
        <v>11</v>
      </c>
      <c r="S20">
        <v>10</v>
      </c>
      <c r="T20">
        <v>12</v>
      </c>
      <c r="U20">
        <v>11</v>
      </c>
      <c r="V20">
        <v>13</v>
      </c>
      <c r="W20">
        <v>12</v>
      </c>
      <c r="X20">
        <v>14</v>
      </c>
    </row>
    <row r="21" spans="1:24" x14ac:dyDescent="0.3">
      <c r="A21">
        <v>1</v>
      </c>
      <c r="B21">
        <v>4</v>
      </c>
      <c r="C21">
        <v>2</v>
      </c>
      <c r="D21">
        <v>5</v>
      </c>
      <c r="E21">
        <v>3</v>
      </c>
      <c r="F21">
        <v>6</v>
      </c>
      <c r="G21">
        <v>4</v>
      </c>
      <c r="H21">
        <v>7</v>
      </c>
      <c r="I21">
        <v>5</v>
      </c>
      <c r="J21">
        <v>8</v>
      </c>
      <c r="K21">
        <v>6</v>
      </c>
      <c r="L21">
        <v>9</v>
      </c>
      <c r="M21">
        <v>7</v>
      </c>
      <c r="N21">
        <v>10</v>
      </c>
      <c r="O21">
        <v>8</v>
      </c>
      <c r="P21">
        <v>11</v>
      </c>
      <c r="Q21">
        <v>9</v>
      </c>
      <c r="R21">
        <v>12</v>
      </c>
      <c r="S21">
        <v>10</v>
      </c>
      <c r="T21">
        <v>13</v>
      </c>
      <c r="U21">
        <v>11</v>
      </c>
      <c r="V21">
        <v>14</v>
      </c>
    </row>
    <row r="22" spans="1:24" x14ac:dyDescent="0.3">
      <c r="A22">
        <v>1</v>
      </c>
      <c r="B22">
        <v>5</v>
      </c>
      <c r="C22">
        <v>2</v>
      </c>
      <c r="D22">
        <v>6</v>
      </c>
      <c r="E22">
        <v>3</v>
      </c>
      <c r="F22">
        <v>7</v>
      </c>
      <c r="G22">
        <v>4</v>
      </c>
      <c r="H22">
        <v>8</v>
      </c>
      <c r="I22">
        <v>5</v>
      </c>
      <c r="J22">
        <v>9</v>
      </c>
      <c r="K22">
        <v>6</v>
      </c>
      <c r="L22">
        <v>10</v>
      </c>
      <c r="M22">
        <v>7</v>
      </c>
      <c r="N22">
        <v>11</v>
      </c>
      <c r="O22">
        <v>8</v>
      </c>
      <c r="P22">
        <v>12</v>
      </c>
      <c r="Q22">
        <v>9</v>
      </c>
      <c r="R22">
        <v>13</v>
      </c>
      <c r="S22">
        <v>10</v>
      </c>
      <c r="T22">
        <v>14</v>
      </c>
    </row>
    <row r="23" spans="1:24" x14ac:dyDescent="0.3">
      <c r="A23">
        <v>1</v>
      </c>
      <c r="B23">
        <v>6</v>
      </c>
      <c r="C23">
        <v>2</v>
      </c>
      <c r="D23">
        <v>7</v>
      </c>
      <c r="E23">
        <v>3</v>
      </c>
      <c r="F23">
        <v>8</v>
      </c>
      <c r="G23">
        <v>4</v>
      </c>
      <c r="H23">
        <v>9</v>
      </c>
      <c r="I23">
        <v>5</v>
      </c>
      <c r="J23">
        <v>10</v>
      </c>
      <c r="K23">
        <v>6</v>
      </c>
      <c r="L23">
        <v>11</v>
      </c>
      <c r="M23">
        <v>7</v>
      </c>
      <c r="N23">
        <v>12</v>
      </c>
      <c r="O23">
        <v>8</v>
      </c>
      <c r="P23">
        <v>13</v>
      </c>
      <c r="Q23">
        <v>9</v>
      </c>
      <c r="R23">
        <v>14</v>
      </c>
    </row>
    <row r="24" spans="1:24" x14ac:dyDescent="0.3">
      <c r="A24">
        <v>1</v>
      </c>
      <c r="B24">
        <v>7</v>
      </c>
      <c r="C24">
        <v>2</v>
      </c>
      <c r="D24">
        <v>8</v>
      </c>
      <c r="E24">
        <v>3</v>
      </c>
      <c r="F24">
        <v>9</v>
      </c>
      <c r="G24">
        <v>4</v>
      </c>
      <c r="H24">
        <v>10</v>
      </c>
      <c r="I24">
        <v>5</v>
      </c>
      <c r="J24">
        <v>11</v>
      </c>
      <c r="K24">
        <v>6</v>
      </c>
      <c r="L24">
        <v>12</v>
      </c>
      <c r="M24">
        <v>7</v>
      </c>
      <c r="N24">
        <v>13</v>
      </c>
      <c r="O24">
        <v>8</v>
      </c>
      <c r="P24">
        <v>14</v>
      </c>
    </row>
    <row r="25" spans="1:24" x14ac:dyDescent="0.3">
      <c r="A25">
        <v>1</v>
      </c>
      <c r="B25">
        <v>8</v>
      </c>
      <c r="C25">
        <v>2</v>
      </c>
      <c r="D25">
        <v>9</v>
      </c>
      <c r="E25">
        <v>3</v>
      </c>
      <c r="F25">
        <v>10</v>
      </c>
      <c r="G25">
        <v>4</v>
      </c>
      <c r="H25">
        <v>11</v>
      </c>
      <c r="I25">
        <v>5</v>
      </c>
      <c r="J25">
        <v>12</v>
      </c>
      <c r="K25">
        <v>6</v>
      </c>
      <c r="L25">
        <v>13</v>
      </c>
      <c r="M25">
        <v>7</v>
      </c>
      <c r="N25">
        <v>14</v>
      </c>
    </row>
    <row r="26" spans="1:24" x14ac:dyDescent="0.3">
      <c r="A26">
        <v>1</v>
      </c>
      <c r="B26">
        <v>9</v>
      </c>
      <c r="C26">
        <v>2</v>
      </c>
      <c r="D26">
        <v>10</v>
      </c>
      <c r="E26">
        <v>3</v>
      </c>
      <c r="F26">
        <v>11</v>
      </c>
      <c r="G26">
        <v>4</v>
      </c>
      <c r="H26">
        <v>12</v>
      </c>
      <c r="I26">
        <v>5</v>
      </c>
      <c r="J26">
        <v>13</v>
      </c>
      <c r="K26">
        <v>6</v>
      </c>
      <c r="L26">
        <v>14</v>
      </c>
    </row>
    <row r="27" spans="1:24" x14ac:dyDescent="0.3">
      <c r="A27">
        <v>1</v>
      </c>
      <c r="B27">
        <v>10</v>
      </c>
      <c r="C27">
        <v>2</v>
      </c>
      <c r="D27">
        <v>11</v>
      </c>
      <c r="E27">
        <v>3</v>
      </c>
      <c r="F27">
        <v>12</v>
      </c>
      <c r="G27">
        <v>4</v>
      </c>
      <c r="H27">
        <v>13</v>
      </c>
      <c r="I27">
        <v>5</v>
      </c>
      <c r="J27">
        <v>14</v>
      </c>
    </row>
    <row r="28" spans="1:24" x14ac:dyDescent="0.3">
      <c r="A28">
        <v>1</v>
      </c>
      <c r="B28">
        <v>11</v>
      </c>
      <c r="C28">
        <v>2</v>
      </c>
      <c r="D28">
        <v>12</v>
      </c>
      <c r="E28">
        <v>3</v>
      </c>
      <c r="F28">
        <v>13</v>
      </c>
      <c r="G28">
        <v>4</v>
      </c>
      <c r="H28">
        <v>14</v>
      </c>
    </row>
    <row r="29" spans="1:24" x14ac:dyDescent="0.3">
      <c r="A29">
        <v>1</v>
      </c>
      <c r="B29">
        <v>12</v>
      </c>
      <c r="C29">
        <v>2</v>
      </c>
      <c r="D29">
        <v>13</v>
      </c>
      <c r="E29">
        <v>3</v>
      </c>
      <c r="F29">
        <v>13</v>
      </c>
    </row>
    <row r="30" spans="1:24" x14ac:dyDescent="0.3">
      <c r="A30">
        <v>1</v>
      </c>
      <c r="B30">
        <v>13</v>
      </c>
      <c r="C30">
        <v>2</v>
      </c>
      <c r="D30">
        <v>14</v>
      </c>
    </row>
    <row r="31" spans="1:24" x14ac:dyDescent="0.3">
      <c r="A31">
        <v>1</v>
      </c>
      <c r="B31">
        <v>14</v>
      </c>
    </row>
  </sheetData>
  <conditionalFormatting sqref="N15">
    <cfRule type="beginsWith" dxfId="140" priority="2" operator="beginsWith" text="x">
      <formula>LEFT(N15,LEN("x"))="x"</formula>
    </cfRule>
  </conditionalFormatting>
  <conditionalFormatting sqref="O15">
    <cfRule type="beginsWith" dxfId="139" priority="1" operator="beginsWith" text="x">
      <formula>LEFT(O15,LEN("x"))="x"</formula>
    </cfRule>
  </conditionalFormatting>
  <conditionalFormatting sqref="H3:O3">
    <cfRule type="beginsWith" dxfId="138" priority="3" operator="beginsWith" text="x">
      <formula>LEFT(H3,LEN("x"))="x"</formula>
    </cfRule>
  </conditionalFormatting>
  <conditionalFormatting sqref="B4:K13 L12:M12 B14:L17 M15 M16:N17 O17 L8:O8 L4:O4 L6:O6 L10:O10">
    <cfRule type="beginsWith" dxfId="137" priority="8" operator="beginsWith" text="x">
      <formula>LEFT(B4,LEN("x"))="x"</formula>
    </cfRule>
  </conditionalFormatting>
  <conditionalFormatting sqref="M14:O14 O16">
    <cfRule type="beginsWith" dxfId="136" priority="7" operator="beginsWith" text="x">
      <formula>LEFT(M14,LEN("x"))="x"</formula>
    </cfRule>
  </conditionalFormatting>
  <conditionalFormatting sqref="L5 L13 L11 L9 L7:O7">
    <cfRule type="beginsWith" dxfId="135" priority="5" operator="beginsWith" text="x">
      <formula>LEFT(L5,LEN("x"))="x"</formula>
    </cfRule>
  </conditionalFormatting>
  <conditionalFormatting sqref="N12:O12">
    <cfRule type="beginsWith" dxfId="134" priority="6" operator="beginsWith" text="x">
      <formula>LEFT(N12,LEN("x"))="x"</formula>
    </cfRule>
  </conditionalFormatting>
  <conditionalFormatting sqref="B3:G3">
    <cfRule type="beginsWith" dxfId="133" priority="4" operator="beginsWith" text="x">
      <formula>LEFT(B3,LEN("x"))="x"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zoomScale="80" zoomScaleNormal="80" zoomScalePageLayoutView="80" workbookViewId="0">
      <pane ySplit="3" topLeftCell="A6" activePane="bottomLeft" state="frozen"/>
      <selection pane="bottomLeft" activeCell="R20" sqref="R20"/>
    </sheetView>
  </sheetViews>
  <sheetFormatPr baseColWidth="10" defaultColWidth="10.796875" defaultRowHeight="15.6" x14ac:dyDescent="0.3"/>
  <cols>
    <col min="1" max="1" width="16.296875" style="19" customWidth="1"/>
    <col min="2" max="2" width="10.796875" style="19"/>
    <col min="3" max="3" width="22.5" style="19" customWidth="1"/>
    <col min="4" max="4" width="9.19921875" style="19" customWidth="1"/>
    <col min="5" max="16" width="10.796875" style="19"/>
    <col min="17" max="17" width="12.19921875" style="19" customWidth="1"/>
    <col min="18" max="18" width="12.69921875" style="19" customWidth="1"/>
    <col min="19" max="16384" width="10.796875" style="19"/>
  </cols>
  <sheetData>
    <row r="2" spans="1:19" ht="16.2" thickBot="1" x14ac:dyDescent="0.35"/>
    <row r="3" spans="1:19" ht="43.95" customHeight="1" thickBot="1" x14ac:dyDescent="0.35">
      <c r="A3" s="12" t="s">
        <v>35</v>
      </c>
      <c r="B3" s="12" t="s">
        <v>11</v>
      </c>
      <c r="C3" s="11" t="s">
        <v>0</v>
      </c>
      <c r="D3" s="11" t="s">
        <v>28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8"/>
      <c r="Q3" s="12" t="s">
        <v>29</v>
      </c>
      <c r="R3" s="11" t="s">
        <v>30</v>
      </c>
      <c r="S3" s="24" t="s">
        <v>34</v>
      </c>
    </row>
    <row r="4" spans="1:19" ht="28.95" customHeight="1" thickBot="1" x14ac:dyDescent="0.35">
      <c r="A4" s="37" t="s">
        <v>41</v>
      </c>
      <c r="B4" s="38" t="s">
        <v>13</v>
      </c>
      <c r="C4" s="28" t="s">
        <v>1</v>
      </c>
      <c r="D4" s="49">
        <v>1</v>
      </c>
      <c r="E4" s="95"/>
      <c r="F4" s="91"/>
      <c r="G4" s="91"/>
      <c r="H4" s="91"/>
      <c r="I4" s="91"/>
      <c r="J4" s="91"/>
      <c r="K4" s="91"/>
      <c r="L4" s="91"/>
      <c r="M4" s="91"/>
      <c r="N4" s="91"/>
      <c r="O4" s="91"/>
      <c r="P4" s="36"/>
      <c r="Q4" s="30">
        <f>COUNTIF($E$4:$O$14,"=1")</f>
        <v>0</v>
      </c>
      <c r="R4" s="30">
        <f>IFERROR(ROUND((Q4/$Q$15) * 100,1),0)</f>
        <v>0</v>
      </c>
      <c r="S4" s="41">
        <f>_xlfn.RANK.EQ(R4,$R$4:$R$14)</f>
        <v>1</v>
      </c>
    </row>
    <row r="5" spans="1:19" ht="30" customHeight="1" thickBot="1" x14ac:dyDescent="0.35">
      <c r="A5" s="14" t="s">
        <v>41</v>
      </c>
      <c r="B5" s="14" t="s">
        <v>13</v>
      </c>
      <c r="C5" s="4" t="s">
        <v>17</v>
      </c>
      <c r="D5" s="17">
        <v>2</v>
      </c>
      <c r="E5" s="110"/>
      <c r="F5" s="93"/>
      <c r="G5" s="94"/>
      <c r="H5" s="94"/>
      <c r="I5" s="94"/>
      <c r="J5" s="94"/>
      <c r="K5" s="94"/>
      <c r="L5" s="94"/>
      <c r="M5" s="94"/>
      <c r="N5" s="94"/>
      <c r="O5" s="94"/>
      <c r="P5" s="2"/>
      <c r="Q5" s="3">
        <f>COUNTIF($E$4:$O$14,"=2")</f>
        <v>0</v>
      </c>
      <c r="R5" s="31">
        <f t="shared" ref="R5:R14" si="0">IFERROR(ROUND((Q5/$Q$15) * 100,1),0)</f>
        <v>0</v>
      </c>
      <c r="S5" s="61">
        <f t="shared" ref="S5:S14" si="1">_xlfn.RANK.EQ(R5,$R$4:$R$14)</f>
        <v>1</v>
      </c>
    </row>
    <row r="6" spans="1:19" ht="31.05" customHeight="1" thickBot="1" x14ac:dyDescent="0.35">
      <c r="A6" s="26" t="s">
        <v>41</v>
      </c>
      <c r="B6" s="27" t="s">
        <v>13</v>
      </c>
      <c r="C6" s="28" t="s">
        <v>3</v>
      </c>
      <c r="D6" s="49">
        <v>3</v>
      </c>
      <c r="E6" s="95"/>
      <c r="F6" s="95"/>
      <c r="G6" s="95"/>
      <c r="H6" s="91"/>
      <c r="I6" s="91"/>
      <c r="J6" s="91"/>
      <c r="K6" s="91"/>
      <c r="L6" s="91"/>
      <c r="M6" s="91"/>
      <c r="N6" s="91"/>
      <c r="O6" s="91"/>
      <c r="P6" s="36"/>
      <c r="Q6" s="30">
        <f>COUNTIF($E$4:$O$14,"=3")</f>
        <v>0</v>
      </c>
      <c r="R6" s="30">
        <f t="shared" si="0"/>
        <v>0</v>
      </c>
      <c r="S6" s="41">
        <f t="shared" si="1"/>
        <v>1</v>
      </c>
    </row>
    <row r="7" spans="1:19" ht="30" customHeight="1" thickBot="1" x14ac:dyDescent="0.35">
      <c r="A7" s="62" t="s">
        <v>41</v>
      </c>
      <c r="B7" s="63" t="s">
        <v>13</v>
      </c>
      <c r="C7" s="64" t="s">
        <v>10</v>
      </c>
      <c r="D7" s="65">
        <v>4</v>
      </c>
      <c r="E7" s="111"/>
      <c r="F7" s="96"/>
      <c r="G7" s="96"/>
      <c r="H7" s="96"/>
      <c r="I7" s="112"/>
      <c r="J7" s="112"/>
      <c r="K7" s="112"/>
      <c r="L7" s="112"/>
      <c r="M7" s="112"/>
      <c r="N7" s="112"/>
      <c r="O7" s="112"/>
      <c r="P7" s="58"/>
      <c r="Q7" s="59">
        <f>COUNTIF($E$4:$O$14,"=4")</f>
        <v>0</v>
      </c>
      <c r="R7" s="31">
        <f t="shared" si="0"/>
        <v>0</v>
      </c>
      <c r="S7" s="60">
        <f t="shared" si="1"/>
        <v>1</v>
      </c>
    </row>
    <row r="8" spans="1:19" ht="31.05" customHeight="1" thickBot="1" x14ac:dyDescent="0.35">
      <c r="A8" s="26" t="s">
        <v>41</v>
      </c>
      <c r="B8" s="27" t="s">
        <v>13</v>
      </c>
      <c r="C8" s="28" t="s">
        <v>36</v>
      </c>
      <c r="D8" s="49">
        <v>5</v>
      </c>
      <c r="E8" s="90"/>
      <c r="F8" s="95"/>
      <c r="G8" s="95"/>
      <c r="H8" s="95"/>
      <c r="I8" s="95"/>
      <c r="J8" s="91"/>
      <c r="K8" s="91"/>
      <c r="L8" s="91"/>
      <c r="M8" s="91"/>
      <c r="N8" s="91"/>
      <c r="O8" s="91"/>
      <c r="P8" s="36"/>
      <c r="Q8" s="30">
        <f>COUNTIF($E$4:$O$14,"=5")</f>
        <v>0</v>
      </c>
      <c r="R8" s="30">
        <f t="shared" si="0"/>
        <v>0</v>
      </c>
      <c r="S8" s="41">
        <f t="shared" si="1"/>
        <v>1</v>
      </c>
    </row>
    <row r="9" spans="1:19" ht="34.950000000000003" customHeight="1" thickBot="1" x14ac:dyDescent="0.35">
      <c r="A9" s="33" t="s">
        <v>41</v>
      </c>
      <c r="B9" s="34" t="s">
        <v>13</v>
      </c>
      <c r="C9" s="40" t="s">
        <v>20</v>
      </c>
      <c r="D9" s="48">
        <v>6</v>
      </c>
      <c r="E9" s="90"/>
      <c r="F9" s="95"/>
      <c r="G9" s="95"/>
      <c r="H9" s="95"/>
      <c r="I9" s="95"/>
      <c r="J9" s="95"/>
      <c r="K9" s="102"/>
      <c r="L9" s="102"/>
      <c r="M9" s="102"/>
      <c r="N9" s="102"/>
      <c r="O9" s="102"/>
      <c r="P9" s="36"/>
      <c r="Q9" s="42">
        <f>COUNTIF($E$4:$O$14,"=6")</f>
        <v>0</v>
      </c>
      <c r="R9" s="31">
        <f t="shared" si="0"/>
        <v>0</v>
      </c>
      <c r="S9" s="55">
        <f t="shared" si="1"/>
        <v>1</v>
      </c>
    </row>
    <row r="10" spans="1:19" ht="28.95" customHeight="1" thickBot="1" x14ac:dyDescent="0.35">
      <c r="A10" s="26" t="s">
        <v>41</v>
      </c>
      <c r="B10" s="27" t="s">
        <v>13</v>
      </c>
      <c r="C10" s="28" t="s">
        <v>37</v>
      </c>
      <c r="D10" s="49">
        <v>7</v>
      </c>
      <c r="E10" s="95"/>
      <c r="F10" s="95"/>
      <c r="G10" s="95"/>
      <c r="H10" s="95"/>
      <c r="I10" s="95"/>
      <c r="J10" s="95"/>
      <c r="K10" s="95"/>
      <c r="L10" s="91"/>
      <c r="M10" s="91"/>
      <c r="N10" s="91"/>
      <c r="O10" s="91"/>
      <c r="P10" s="36"/>
      <c r="Q10" s="30">
        <f>COUNTIF($E$4:$O$14,"=7")</f>
        <v>0</v>
      </c>
      <c r="R10" s="30">
        <f t="shared" si="0"/>
        <v>0</v>
      </c>
      <c r="S10" s="41">
        <f t="shared" si="1"/>
        <v>1</v>
      </c>
    </row>
    <row r="11" spans="1:19" ht="30" customHeight="1" thickBot="1" x14ac:dyDescent="0.35">
      <c r="A11" s="33" t="s">
        <v>41</v>
      </c>
      <c r="B11" s="34" t="s">
        <v>13</v>
      </c>
      <c r="C11" s="40" t="s">
        <v>38</v>
      </c>
      <c r="D11" s="48">
        <v>8</v>
      </c>
      <c r="E11" s="95"/>
      <c r="F11" s="95"/>
      <c r="G11" s="95"/>
      <c r="H11" s="95"/>
      <c r="I11" s="95"/>
      <c r="J11" s="95"/>
      <c r="K11" s="95"/>
      <c r="L11" s="95"/>
      <c r="M11" s="102"/>
      <c r="N11" s="102"/>
      <c r="O11" s="102"/>
      <c r="P11" s="36"/>
      <c r="Q11" s="42">
        <f>COUNTIF($E$4:$O$14,"=8")</f>
        <v>0</v>
      </c>
      <c r="R11" s="31">
        <f t="shared" si="0"/>
        <v>0</v>
      </c>
      <c r="S11" s="55">
        <f t="shared" si="1"/>
        <v>1</v>
      </c>
    </row>
    <row r="12" spans="1:19" ht="27" customHeight="1" thickBot="1" x14ac:dyDescent="0.35">
      <c r="A12" s="26" t="s">
        <v>41</v>
      </c>
      <c r="B12" s="27" t="s">
        <v>13</v>
      </c>
      <c r="C12" s="28" t="s">
        <v>6</v>
      </c>
      <c r="D12" s="49">
        <v>9</v>
      </c>
      <c r="E12" s="95"/>
      <c r="F12" s="95"/>
      <c r="G12" s="95"/>
      <c r="H12" s="95"/>
      <c r="I12" s="95"/>
      <c r="J12" s="95"/>
      <c r="K12" s="95"/>
      <c r="L12" s="95"/>
      <c r="M12" s="95"/>
      <c r="N12" s="91"/>
      <c r="O12" s="91"/>
      <c r="P12" s="36"/>
      <c r="Q12" s="30">
        <f>COUNTIF($E$4:$O$14,"=9")</f>
        <v>0</v>
      </c>
      <c r="R12" s="30">
        <f t="shared" si="0"/>
        <v>0</v>
      </c>
      <c r="S12" s="41">
        <f t="shared" si="1"/>
        <v>1</v>
      </c>
    </row>
    <row r="13" spans="1:19" ht="28.95" customHeight="1" thickBot="1" x14ac:dyDescent="0.35">
      <c r="A13" s="33" t="s">
        <v>41</v>
      </c>
      <c r="B13" s="34" t="s">
        <v>13</v>
      </c>
      <c r="C13" s="40" t="s">
        <v>39</v>
      </c>
      <c r="D13" s="48">
        <v>10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2"/>
      <c r="P13" s="36"/>
      <c r="Q13" s="42">
        <f>COUNTIF($E$4:$O$14,"=10")</f>
        <v>0</v>
      </c>
      <c r="R13" s="31">
        <f t="shared" si="0"/>
        <v>0</v>
      </c>
      <c r="S13" s="55">
        <f t="shared" si="1"/>
        <v>1</v>
      </c>
    </row>
    <row r="14" spans="1:19" ht="30" customHeight="1" thickBot="1" x14ac:dyDescent="0.35">
      <c r="A14" s="37" t="s">
        <v>41</v>
      </c>
      <c r="B14" s="38" t="s">
        <v>13</v>
      </c>
      <c r="C14" s="28" t="s">
        <v>24</v>
      </c>
      <c r="D14" s="49">
        <v>11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36"/>
      <c r="Q14" s="30">
        <f>COUNTIF($E$4:$O$14,"=11")</f>
        <v>0</v>
      </c>
      <c r="R14" s="30">
        <f t="shared" si="0"/>
        <v>0</v>
      </c>
      <c r="S14" s="41">
        <f t="shared" si="1"/>
        <v>1</v>
      </c>
    </row>
    <row r="15" spans="1:19" ht="25.95" customHeight="1" x14ac:dyDescent="0.3">
      <c r="A15" s="23"/>
      <c r="B15" s="23"/>
      <c r="C15" s="21"/>
      <c r="D15" s="21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54" t="s">
        <v>42</v>
      </c>
      <c r="Q15" s="11">
        <f>SUM(Q4:Q14)</f>
        <v>0</v>
      </c>
      <c r="R15" s="11">
        <f>ROUND(SUM(R4:R14),0)</f>
        <v>0</v>
      </c>
      <c r="S15" s="25"/>
    </row>
    <row r="16" spans="1:19" x14ac:dyDescent="0.3">
      <c r="A16" s="10"/>
      <c r="B16" s="10"/>
      <c r="C16" s="10"/>
      <c r="D16" s="10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"/>
      <c r="Q16" s="10"/>
      <c r="R16" s="10"/>
      <c r="S16" s="10"/>
    </row>
    <row r="17" spans="1:19" ht="28.95" customHeight="1" thickBot="1" x14ac:dyDescent="0.35">
      <c r="A17" s="14" t="s">
        <v>41</v>
      </c>
      <c r="B17" s="14" t="s">
        <v>16</v>
      </c>
      <c r="C17" s="4" t="s">
        <v>26</v>
      </c>
      <c r="D17" s="17">
        <v>1</v>
      </c>
      <c r="E17" s="113"/>
      <c r="F17" s="97"/>
      <c r="G17" s="97"/>
      <c r="H17" s="97"/>
      <c r="I17" s="97"/>
      <c r="J17" s="114"/>
      <c r="K17" s="114"/>
      <c r="L17" s="114"/>
      <c r="M17" s="114"/>
      <c r="N17" s="114"/>
      <c r="O17" s="114"/>
      <c r="P17" s="58"/>
      <c r="Q17" s="59">
        <f>COUNTIF($E$17:$O$21,"=1")</f>
        <v>0</v>
      </c>
      <c r="R17" s="57">
        <f>IFERROR(ROUND((Q17/$Q$22) * 100,1),0)</f>
        <v>0</v>
      </c>
      <c r="S17" s="60">
        <f>_xlfn.RANK.EQ(R17,$R$17:$R$21)</f>
        <v>1</v>
      </c>
    </row>
    <row r="18" spans="1:19" ht="25.05" customHeight="1" thickBot="1" x14ac:dyDescent="0.35">
      <c r="A18" s="15" t="s">
        <v>41</v>
      </c>
      <c r="B18" s="15" t="s">
        <v>16</v>
      </c>
      <c r="C18" s="8" t="s">
        <v>15</v>
      </c>
      <c r="D18" s="16">
        <v>2</v>
      </c>
      <c r="E18" s="100"/>
      <c r="F18" s="95"/>
      <c r="G18" s="102"/>
      <c r="H18" s="102"/>
      <c r="I18" s="102"/>
      <c r="J18" s="115"/>
      <c r="K18" s="115"/>
      <c r="L18" s="115"/>
      <c r="M18" s="115"/>
      <c r="N18" s="115"/>
      <c r="O18" s="115"/>
      <c r="P18" s="46"/>
      <c r="Q18" s="45">
        <f>COUNTIF($E$17:$O$21,"=2")</f>
        <v>0</v>
      </c>
      <c r="R18" s="86">
        <f t="shared" ref="R18:R21" si="2">IFERROR(ROUND((Q18/$Q$22) * 100,1),0)</f>
        <v>0</v>
      </c>
      <c r="S18" s="47">
        <f t="shared" ref="S18:S21" si="3">_xlfn.RANK.EQ(R18,$R$17:$R$21)</f>
        <v>1</v>
      </c>
    </row>
    <row r="19" spans="1:19" ht="28.95" customHeight="1" thickBot="1" x14ac:dyDescent="0.35">
      <c r="A19" s="33" t="s">
        <v>41</v>
      </c>
      <c r="B19" s="34" t="s">
        <v>16</v>
      </c>
      <c r="C19" s="39" t="s">
        <v>14</v>
      </c>
      <c r="D19" s="48">
        <v>3</v>
      </c>
      <c r="E19" s="104"/>
      <c r="F19" s="98"/>
      <c r="G19" s="98"/>
      <c r="H19" s="105"/>
      <c r="I19" s="105"/>
      <c r="J19" s="109"/>
      <c r="K19" s="109"/>
      <c r="L19" s="109"/>
      <c r="M19" s="109"/>
      <c r="N19" s="109"/>
      <c r="O19" s="109"/>
      <c r="P19" s="36"/>
      <c r="Q19" s="42">
        <f>COUNTIF($E$17:$O$21,"=3")</f>
        <v>0</v>
      </c>
      <c r="R19" s="57">
        <f t="shared" si="2"/>
        <v>0</v>
      </c>
      <c r="S19" s="43">
        <f t="shared" si="3"/>
        <v>1</v>
      </c>
    </row>
    <row r="20" spans="1:19" ht="31.05" customHeight="1" thickBot="1" x14ac:dyDescent="0.35">
      <c r="A20" s="26" t="s">
        <v>41</v>
      </c>
      <c r="B20" s="27" t="s">
        <v>16</v>
      </c>
      <c r="C20" s="28" t="s">
        <v>27</v>
      </c>
      <c r="D20" s="49">
        <v>4</v>
      </c>
      <c r="E20" s="90"/>
      <c r="F20" s="95"/>
      <c r="G20" s="95"/>
      <c r="H20" s="95"/>
      <c r="I20" s="102"/>
      <c r="J20" s="109"/>
      <c r="K20" s="109"/>
      <c r="L20" s="109"/>
      <c r="M20" s="109"/>
      <c r="N20" s="109"/>
      <c r="O20" s="109"/>
      <c r="P20" s="36"/>
      <c r="Q20" s="30">
        <f>COUNTIF($E$17:$O$21,"=4")</f>
        <v>0</v>
      </c>
      <c r="R20" s="86">
        <f t="shared" si="2"/>
        <v>0</v>
      </c>
      <c r="S20" s="41">
        <f t="shared" si="3"/>
        <v>1</v>
      </c>
    </row>
    <row r="21" spans="1:19" ht="31.05" customHeight="1" thickBot="1" x14ac:dyDescent="0.35">
      <c r="A21" s="33" t="s">
        <v>41</v>
      </c>
      <c r="B21" s="34" t="s">
        <v>16</v>
      </c>
      <c r="C21" s="40" t="s">
        <v>40</v>
      </c>
      <c r="D21" s="48">
        <v>5</v>
      </c>
      <c r="E21" s="100"/>
      <c r="F21" s="95"/>
      <c r="G21" s="95"/>
      <c r="H21" s="95"/>
      <c r="I21" s="95"/>
      <c r="J21" s="109"/>
      <c r="K21" s="109"/>
      <c r="L21" s="109"/>
      <c r="M21" s="109"/>
      <c r="N21" s="109"/>
      <c r="O21" s="109"/>
      <c r="P21" s="36"/>
      <c r="Q21" s="42">
        <f>COUNTIF($E$17:$O$21,"=5")</f>
        <v>0</v>
      </c>
      <c r="R21" s="57">
        <f t="shared" si="2"/>
        <v>0</v>
      </c>
      <c r="S21" s="43">
        <f t="shared" si="3"/>
        <v>1</v>
      </c>
    </row>
    <row r="22" spans="1:19" ht="18" x14ac:dyDescent="0.3">
      <c r="A22" s="23"/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4" t="s">
        <v>42</v>
      </c>
      <c r="Q22" s="11">
        <f>SUM(Q17:Q21)</f>
        <v>0</v>
      </c>
      <c r="R22" s="11">
        <f>ROUND(SUM(R17:R21),0)</f>
        <v>0</v>
      </c>
      <c r="S22" s="25"/>
    </row>
    <row r="23" spans="1:19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</sheetData>
  <sheetProtection autoFilter="0"/>
  <conditionalFormatting sqref="Q3:R3 K3:O3 C16:S16 C23:S23">
    <cfRule type="beginsWith" dxfId="132" priority="133" operator="beginsWith" text="x">
      <formula>LEFT(C3,LEN("x"))="x"</formula>
    </cfRule>
  </conditionalFormatting>
  <conditionalFormatting sqref="E3:J3">
    <cfRule type="beginsWith" dxfId="131" priority="134" operator="beginsWith" text="x">
      <formula>LEFT(E3,LEN("x"))="x"</formula>
    </cfRule>
  </conditionalFormatting>
  <conditionalFormatting sqref="S3">
    <cfRule type="beginsWith" dxfId="130" priority="132" operator="beginsWith" text="x">
      <formula>LEFT(S3,LEN("x"))="x"</formula>
    </cfRule>
  </conditionalFormatting>
  <conditionalFormatting sqref="Q4:R4 Q6 Q18 Q8 Q20 Q10 Q12 Q14 R5:R14 S20 S18">
    <cfRule type="beginsWith" dxfId="129" priority="84" operator="beginsWith" text="x">
      <formula>LEFT(Q4,LEN("x"))="x"</formula>
    </cfRule>
  </conditionalFormatting>
  <conditionalFormatting sqref="A15:O15">
    <cfRule type="beginsWith" dxfId="128" priority="79" operator="beginsWith" text="x">
      <formula>LEFT(A15,LEN("x"))="x"</formula>
    </cfRule>
  </conditionalFormatting>
  <conditionalFormatting sqref="P15:R15">
    <cfRule type="beginsWith" dxfId="127" priority="78" operator="beginsWith" text="x">
      <formula>LEFT(P15,LEN("x"))="x"</formula>
    </cfRule>
  </conditionalFormatting>
  <conditionalFormatting sqref="A16:B16">
    <cfRule type="beginsWith" dxfId="126" priority="77" operator="beginsWith" text="x">
      <formula>LEFT(A16,LEN("x"))="x"</formula>
    </cfRule>
  </conditionalFormatting>
  <conditionalFormatting sqref="A22:D22 J22:O22">
    <cfRule type="beginsWith" dxfId="125" priority="76" operator="beginsWith" text="x">
      <formula>LEFT(A22,LEN("x"))="x"</formula>
    </cfRule>
  </conditionalFormatting>
  <conditionalFormatting sqref="P22:R22">
    <cfRule type="beginsWith" dxfId="124" priority="75" operator="beginsWith" text="x">
      <formula>LEFT(P22,LEN("x"))="x"</formula>
    </cfRule>
  </conditionalFormatting>
  <conditionalFormatting sqref="A23:B23">
    <cfRule type="beginsWith" dxfId="123" priority="74" operator="beginsWith" text="x">
      <formula>LEFT(A23,LEN("x"))="x"</formula>
    </cfRule>
  </conditionalFormatting>
  <conditionalFormatting sqref="S17">
    <cfRule type="beginsWith" dxfId="122" priority="1" operator="beginsWith" text="x">
      <formula>LEFT(S17,LEN("x"))="x"</formula>
    </cfRule>
  </conditionalFormatting>
  <conditionalFormatting sqref="R17:R21">
    <cfRule type="beginsWith" dxfId="121" priority="3" operator="beginsWith" text="x">
      <formula>LEFT(R17,LEN("x"))="x"</formula>
    </cfRule>
  </conditionalFormatting>
  <conditionalFormatting sqref="S4:S14">
    <cfRule type="beginsWith" dxfId="120" priority="2" operator="beginsWith" text="x">
      <formula>LEFT(S4,LEN("x"))="x"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0" operator="beginsWith" text="x" id="{FD37466B-9410-3042-98D5-D74A26F9DCE0}">
            <xm:f>LEFT(Identifikationsstandard!M22,LEN("x"))="x"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J17:K17</xm:sqref>
        </x14:conditionalFormatting>
        <x14:conditionalFormatting xmlns:xm="http://schemas.microsoft.com/office/excel/2006/main">
          <x14:cfRule type="beginsWith" priority="91" operator="beginsWith" text="x" id="{996B6820-557E-2947-A7A3-786E2E773FAD}">
            <xm:f>LEFT(Identifikationsstandard!N23,LEN("x"))="x"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92" operator="beginsWith" text="x" id="{74E30775-0C02-A44E-A7AA-BCE7F88DE849}">
            <xm:f>LEFT(Identifikationsstandard!N24,LEN("x"))="x"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93" operator="beginsWith" text="x" id="{DAA1FE93-87C6-0C4D-A522-95DB6C4D8FEC}">
            <xm:f>LEFT(Identifikationsstandard!N25,LEN("x"))="x"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94" operator="beginsWith" text="x" id="{D7652406-E091-5C44-9564-D089C2AF3740}">
            <xm:f>LEFT(Identifikationsstandard!N26,LEN("x"))="x"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98" operator="beginsWith" text="x" id="{78CD9BB2-6D4B-1D4D-BF91-B20723255660}">
            <xm:f>LEFT(Identifikationsstandard!N11,LEN("x"))="x"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L21 N8 M7</xm:sqref>
        </x14:conditionalFormatting>
        <x14:conditionalFormatting xmlns:xm="http://schemas.microsoft.com/office/excel/2006/main">
          <x14:cfRule type="beginsWith" priority="99" operator="beginsWith" text="x" id="{A44C94A8-D65E-5D46-AB0B-73A3F01CA912}">
            <xm:f>LEFT(Identifikationsstandard!N12,LEN("x"))="x"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M21 O8 N7</xm:sqref>
        </x14:conditionalFormatting>
        <x14:conditionalFormatting xmlns:xm="http://schemas.microsoft.com/office/excel/2006/main">
          <x14:cfRule type="beginsWith" priority="100" operator="beginsWith" text="x" id="{EE36126A-11DE-2E4F-BC06-A5631C936C6D}">
            <xm:f>LEFT(Identifikationsstandard!N13,LEN("x"))="x"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N21 O7</xm:sqref>
        </x14:conditionalFormatting>
        <x14:conditionalFormatting xmlns:xm="http://schemas.microsoft.com/office/excel/2006/main">
          <x14:cfRule type="beginsWith" priority="101" operator="beginsWith" text="x" id="{F25A6840-436F-4D4E-9475-F0C03D0D4384}">
            <xm:f>LEFT(Identifikationsstandard!N28,LEN("x"))="x"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111" operator="beginsWith" text="x" id="{D422578B-54B2-E64F-973C-6EC6604F03BA}">
            <xm:f>LEFT(Identifikationsstandard!M24,LEN("x"))="x"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J18:K18</xm:sqref>
        </x14:conditionalFormatting>
        <x14:conditionalFormatting xmlns:xm="http://schemas.microsoft.com/office/excel/2006/main">
          <x14:cfRule type="beginsWith" priority="112" operator="beginsWith" text="x" id="{35C8BCE9-1129-AE4E-B36A-C67ABE29671F}">
            <xm:f>LEFT(Identifikationsstandard!N25,LEN("x"))="x"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113" operator="beginsWith" text="x" id="{0520D416-4EE2-BF49-A2DC-973BDE1E829D}">
            <xm:f>LEFT(Identifikationsstandard!N26,LEN("x"))="x"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114" operator="beginsWith" text="x" id="{885D91ED-845E-C447-B58A-C9DCBEFBCE1B}">
            <xm:f>LEFT(Identifikationsstandard!N27,LEN("x"))="x"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15" operator="beginsWith" text="x" id="{9740DE40-C149-B348-842C-A98C20C37D5A}">
            <xm:f>LEFT(Identifikationsstandard!N28,LEN("x"))="x"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19" operator="beginsWith" text="x" id="{DD32EC85-2B28-7A44-8482-17E820F18447}">
            <xm:f>LEFT(Identifikationsstandard!P24,LEN("x"))="x"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J20:K20</xm:sqref>
        </x14:conditionalFormatting>
        <x14:conditionalFormatting xmlns:xm="http://schemas.microsoft.com/office/excel/2006/main">
          <x14:cfRule type="beginsWith" priority="120" operator="beginsWith" text="x" id="{B51A9C50-CF84-CA44-8A5F-EDE9F4B8168B}">
            <xm:f>LEFT(Identifikationsstandard!O24,LEN("x"))="x"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L20 J19:K19</xm:sqref>
        </x14:conditionalFormatting>
        <x14:conditionalFormatting xmlns:xm="http://schemas.microsoft.com/office/excel/2006/main">
          <x14:cfRule type="beginsWith" priority="121" operator="beginsWith" text="x" id="{886DDDF0-3F00-CD4A-B621-784DFF25B372}">
            <xm:f>LEFT(Identifikationsstandard!P25,LEN("x"))="x"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M20 L19</xm:sqref>
        </x14:conditionalFormatting>
        <x14:conditionalFormatting xmlns:xm="http://schemas.microsoft.com/office/excel/2006/main">
          <x14:cfRule type="beginsWith" priority="122" operator="beginsWith" text="x" id="{02ABBD01-76A5-D646-85FF-B9660DBFCAAD}">
            <xm:f>LEFT(Identifikationsstandard!P26,LEN("x"))="x"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N20 M19</xm:sqref>
        </x14:conditionalFormatting>
        <x14:conditionalFormatting xmlns:xm="http://schemas.microsoft.com/office/excel/2006/main">
          <x14:cfRule type="beginsWith" priority="123" operator="beginsWith" text="x" id="{FBCEE95B-A054-3B43-B838-F4B06C16892D}">
            <xm:f>LEFT(Identifikationsstandard!P27,LEN("x"))="x"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O20 N19</xm:sqref>
        </x14:conditionalFormatting>
        <x14:conditionalFormatting xmlns:xm="http://schemas.microsoft.com/office/excel/2006/main">
          <x14:cfRule type="beginsWith" priority="124" operator="beginsWith" text="x" id="{EBBAD673-813D-2544-B0D8-A13FA732A5AD}">
            <xm:f>LEFT(Identifikationsstandard!P28,LEN("x"))="x"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31" operator="beginsWith" text="x" id="{37C60956-A66D-774A-B840-28E5B0CF20BC}">
            <xm:f>LEFT(Identifikationsstandard!M10,LEN("x"))="x"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M8 L7 J21:K21</xm:sqref>
        </x14:conditionalFormatting>
        <x14:conditionalFormatting xmlns:xm="http://schemas.microsoft.com/office/excel/2006/main">
          <x14:cfRule type="beginsWith" priority="1042" operator="beginsWith" text="x" id="{8E0C932C-3928-DB42-B25A-F2D7FE6A3C55}">
            <xm:f>LEFT(Identifikationsstandard!O7,LEN("x"))="x"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I7 J8 I20</xm:sqref>
        </x14:conditionalFormatting>
        <x14:conditionalFormatting xmlns:xm="http://schemas.microsoft.com/office/excel/2006/main">
          <x14:cfRule type="beginsWith" priority="1043" operator="beginsWith" text="x" id="{93F86359-E722-CA47-BDDC-C656B5B1039A}">
            <xm:f>LEFT(Identifikationsstandard!O8,LEN("x"))="x"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K8 J7</xm:sqref>
        </x14:conditionalFormatting>
        <x14:conditionalFormatting xmlns:xm="http://schemas.microsoft.com/office/excel/2006/main">
          <x14:cfRule type="beginsWith" priority="1048" operator="beginsWith" text="x" id="{2CF71998-9047-EC43-AB3A-CA860D95FC83}">
            <xm:f>LEFT(Identifikationsstandard!O9,LEN("x"))="x"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L8 K7</xm:sqref>
        </x14:conditionalFormatting>
        <x14:conditionalFormatting xmlns:xm="http://schemas.microsoft.com/office/excel/2006/main">
          <x14:cfRule type="beginsWith" priority="1057" operator="beginsWith" text="x" id="{78CD9BB2-6D4B-1D4D-BF91-B20723255660}">
            <xm:f>LEFT(Identifikationsstandard!M7,LEN("x"))="x"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beginsWith" priority="1062" operator="beginsWith" text="x" id="{A44C94A8-D65E-5D46-AB0B-73A3F01CA912}">
            <xm:f>LEFT(Identifikationsstandard!M8,LEN("x"))="x"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beginsWith" priority="1066" operator="beginsWith" text="x" id="{EE36126A-11DE-2E4F-BC06-A5631C936C6D}">
            <xm:f>LEFT(Identifikationsstandard!M9,LEN("x"))="x"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beginsWith" priority="1070" operator="beginsWith" text="x" id="{F25A6840-436F-4D4E-9475-F0C03D0D4384}">
            <xm:f>LEFT(Identifikationsstandard!M10,LEN("x"))="x"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N5</xm:sqref>
        </x14:conditionalFormatting>
        <x14:conditionalFormatting xmlns:xm="http://schemas.microsoft.com/office/excel/2006/main">
          <x14:cfRule type="beginsWith" priority="1054" operator="beginsWith" text="x" id="{3737AF7C-899B-DE4E-BF36-1B3F87F416B9}">
            <xm:f>LEFT(Identifikationsstandard!M11,LEN("x"))="x"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beginsWith" priority="1125" operator="beginsWith" text="x" id="{37C60956-A66D-774A-B840-28E5B0CF20BC}">
            <xm:f>LEFT(Identifikationsstandard!M6,LEN("x"))="x"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beginsWith" priority="1126" operator="beginsWith" text="x" id="{FD4A0E97-6CCF-DB4E-90D2-7D9DA7ED70FD}">
            <xm:f>LEFT(Identifikationsstandard!H5,LEN("x"))="x"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G4 L9 M10 N11 O12</xm:sqref>
        </x14:conditionalFormatting>
        <x14:conditionalFormatting xmlns:xm="http://schemas.microsoft.com/office/excel/2006/main">
          <x14:cfRule type="beginsWith" priority="1127" operator="beginsWith" text="x" id="{EE0DDBF5-A6B4-7144-A212-5AF430AA0037}">
            <xm:f>LEFT(Identifikationsstandard!H6,LEN("x"))="x"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H4 M9 N10 O11</xm:sqref>
        </x14:conditionalFormatting>
        <x14:conditionalFormatting xmlns:xm="http://schemas.microsoft.com/office/excel/2006/main">
          <x14:cfRule type="beginsWith" priority="1128" operator="beginsWith" text="x" id="{D764D4AA-B5C1-1945-ACB6-F578AD5E3F2E}">
            <xm:f>LEFT(Identifikationsstandard!H7,LEN("x"))="x"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I4 N9 O10</xm:sqref>
        </x14:conditionalFormatting>
        <x14:conditionalFormatting xmlns:xm="http://schemas.microsoft.com/office/excel/2006/main">
          <x14:cfRule type="beginsWith" priority="4" operator="beginsWith" text="x" id="{035DF807-4221-574F-8B24-180D5B10D059}">
            <xm:f>LEFT(Identifikationsstandard!H8,LEN("x"))="x"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J4 O9</xm:sqref>
        </x14:conditionalFormatting>
        <x14:conditionalFormatting xmlns:xm="http://schemas.microsoft.com/office/excel/2006/main">
          <x14:cfRule type="beginsWith" priority="5" operator="beginsWith" text="x" id="{8A766C96-A390-F84C-9CCF-7EB787850F11}">
            <xm:f>LEFT(Identifikationsstandard!H9,LEN("x"))="x"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K4</xm:sqref>
        </x14:conditionalFormatting>
        <x14:conditionalFormatting xmlns:xm="http://schemas.microsoft.com/office/excel/2006/main">
          <x14:cfRule type="beginsWith" priority="6" operator="beginsWith" text="x" id="{71E850E1-9B9C-1948-8F61-9450CC9948A5}">
            <xm:f>LEFT(Identifikationsstandard!H10,LEN("x"))="x"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beginsWith" priority="7" operator="beginsWith" text="x" id="{F0C844E7-A77D-924F-B156-22ECAE2BA941}">
            <xm:f>LEFT(Identifikationsstandard!H11,LEN("x"))="x"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M4</xm:sqref>
        </x14:conditionalFormatting>
        <x14:conditionalFormatting xmlns:xm="http://schemas.microsoft.com/office/excel/2006/main">
          <x14:cfRule type="beginsWith" priority="8" operator="beginsWith" text="x" id="{27012C21-CFBD-194F-BDF0-CBDE4ABE5240}">
            <xm:f>LEFT(Identifikationsstandard!H12,LEN("x"))="x"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N4</xm:sqref>
        </x14:conditionalFormatting>
        <x14:conditionalFormatting xmlns:xm="http://schemas.microsoft.com/office/excel/2006/main">
          <x14:cfRule type="beginsWith" priority="9" operator="beginsWith" text="x" id="{ABFDD600-5624-2F43-B0EE-CB5D29BBDF94}">
            <xm:f>LEFT(Identifikationsstandard!H13,LEN("x"))="x"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O4</xm:sqref>
        </x14:conditionalFormatting>
        <x14:conditionalFormatting xmlns:xm="http://schemas.microsoft.com/office/excel/2006/main">
          <x14:cfRule type="beginsWith" priority="10" operator="beginsWith" text="x" id="{82276F38-36D4-0B43-9E68-B6B694BF31A2}">
            <xm:f>LEFT(Identifikationsstandard!G4,LEN("x"))="x"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E4:F4 H7:H14 I8:I14 J9:K14 L10:L14 M11:M14 N12:N14 O14 E5:G14 H20:H21 I21 E18:G21 E17:I17</xm:sqref>
        </x14:conditionalFormatting>
        <x14:conditionalFormatting xmlns:xm="http://schemas.microsoft.com/office/excel/2006/main">
          <x14:cfRule type="beginsWith" priority="1129" operator="beginsWith" text="x" id="{725ED8FD-1877-E643-9C7D-7DEE3B68E0D6}">
            <xm:f>LEFT(Identifikationsstandard!M4,LEN("x"))="x"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H5 H18</xm:sqref>
        </x14:conditionalFormatting>
        <x14:conditionalFormatting xmlns:xm="http://schemas.microsoft.com/office/excel/2006/main">
          <x14:cfRule type="beginsWith" priority="1130" operator="beginsWith" text="x" id="{35B9C6FB-04B3-8B4C-B2FA-C6BD3571A475}">
            <xm:f>LEFT(Identifikationsstandard!M5,LEN("x"))="x"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I5 I18</xm:sqref>
        </x14:conditionalFormatting>
        <x14:conditionalFormatting xmlns:xm="http://schemas.microsoft.com/office/excel/2006/main">
          <x14:cfRule type="beginsWith" priority="1131" operator="beginsWith" text="x" id="{A5F701BF-7103-AD4E-9951-DF61260C0CDE}">
            <xm:f>LEFT(Identifikationsstandard!M7,LEN("x"))="x"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I6 I19</xm:sqref>
        </x14:conditionalFormatting>
        <x14:conditionalFormatting xmlns:xm="http://schemas.microsoft.com/office/excel/2006/main">
          <x14:cfRule type="beginsWith" priority="1132" operator="beginsWith" text="x" id="{5C1922CE-2CE6-7F45-AD30-EF8DB3398FAF}">
            <xm:f>LEFT(Identifikationsstandard!M8,LEN("x"))="x"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beginsWith" priority="1133" operator="beginsWith" text="x" id="{49109508-70A7-A141-9FF7-A4A497009AB1}">
            <xm:f>LEFT(Identifikationsstandard!M9,LEN("x"))="x"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beginsWith" priority="1134" operator="beginsWith" text="x" id="{88DCFDDF-2CE8-6E40-A16E-9F3372D03A1D}">
            <xm:f>LEFT(Identifikationsstandard!M10,LEN("x"))="x"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135" operator="beginsWith" text="x" id="{E9CF95EC-354E-F049-8C88-957664149672}">
            <xm:f>LEFT(Identifikationsstandard!M11,LEN("x"))="x"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1136" operator="beginsWith" text="x" id="{32750EE8-1227-2740-B09C-E9C563AFFC76}">
            <xm:f>LEFT(Identifikationsstandard!M12,LEN("x"))="x"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1137" operator="beginsWith" text="x" id="{D94CAF4E-4B0D-4046-BA9E-ABFAB56E5703}">
            <xm:f>LEFT(Identifikationsstandard!M13,LEN("x"))="x"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138" operator="beginsWith" text="x" id="{A7A36865-8A68-8345-A8E6-AE02DD14BE42}">
            <xm:f>LEFT(Identifikationsstandard!M6,LEN("x"))="x"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H6 H19</xm:sqref>
        </x14:conditionalFormatting>
        <x14:conditionalFormatting xmlns:xm="http://schemas.microsoft.com/office/excel/2006/main">
          <x14:cfRule type="beginsWith" priority="1139" operator="beginsWith" text="x" id="{84BB957E-9318-BB4F-9DB1-1B3F5A00F1E4}">
            <xm:f>LEFT(Klassifikationsstandard!E13,LEN("x"))="x"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O13 E22:I22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5">
        <x14:dataValidation type="list" allowBlank="1" showInputMessage="1" showErrorMessage="1">
          <x14:formula1>
            <xm:f>Tabelle3!$C$19:$D$19</xm:f>
          </x14:formula1>
          <xm:sqref>G5</xm:sqref>
        </x14:dataValidation>
        <x14:dataValidation type="list" allowBlank="1" showInputMessage="1" showErrorMessage="1">
          <x14:formula1>
            <xm:f>Tabelle3!$C$19:$D$19</xm:f>
          </x14:formula1>
          <xm:sqref>G18</xm:sqref>
        </x14:dataValidation>
        <x14:dataValidation type="list" allowBlank="1" showInputMessage="1" showErrorMessage="1">
          <x14:formula1>
            <xm:f>Tabelle3!$A$19:$B$19</xm:f>
          </x14:formula1>
          <xm:sqref>F17</xm:sqref>
        </x14:dataValidation>
        <x14:dataValidation type="list" allowBlank="1" showInputMessage="1" showErrorMessage="1">
          <x14:formula1>
            <xm:f>Tabelle3!$A$20:$B$20</xm:f>
          </x14:formula1>
          <xm:sqref>G17</xm:sqref>
        </x14:dataValidation>
        <x14:dataValidation type="list" allowBlank="1" showInputMessage="1" showErrorMessage="1">
          <x14:formula1>
            <xm:f>Tabelle3!$A$21:$B$21</xm:f>
          </x14:formula1>
          <xm:sqref>H17</xm:sqref>
        </x14:dataValidation>
        <x14:dataValidation type="list" allowBlank="1" showInputMessage="1" showErrorMessage="1">
          <x14:formula1>
            <xm:f>Tabelle3!$A$22:$B$22</xm:f>
          </x14:formula1>
          <xm:sqref>I17</xm:sqref>
        </x14:dataValidation>
        <x14:dataValidation type="list" allowBlank="1" showInputMessage="1" showErrorMessage="1">
          <x14:formula1>
            <xm:f>Tabelle3!$C$20:$D$20</xm:f>
          </x14:formula1>
          <xm:sqref>H18</xm:sqref>
        </x14:dataValidation>
        <x14:dataValidation type="list" allowBlank="1" showInputMessage="1" showErrorMessage="1">
          <x14:formula1>
            <xm:f>Tabelle3!$C$21:$D$21</xm:f>
          </x14:formula1>
          <xm:sqref>I18</xm:sqref>
        </x14:dataValidation>
        <x14:dataValidation type="list" errorStyle="information" allowBlank="1" showInputMessage="1" showErrorMessage="1" errorTitle="Falsche Zahl">
          <x14:formula1>
            <xm:f>Tabelle3!$E$19:$F$19</xm:f>
          </x14:formula1>
          <xm:sqref>H19</xm:sqref>
        </x14:dataValidation>
        <x14:dataValidation type="list" errorStyle="information" allowBlank="1" showInputMessage="1" showErrorMessage="1" errorTitle="Falsche Zahl">
          <x14:formula1>
            <xm:f>Tabelle3!$E$20:$F$20</xm:f>
          </x14:formula1>
          <xm:sqref>I19</xm:sqref>
        </x14:dataValidation>
        <x14:dataValidation type="list" operator="notBetween" allowBlank="1" showInputMessage="1" showErrorMessage="1">
          <x14:formula1>
            <xm:f>Tabelle3!$G$19:$H$19</xm:f>
          </x14:formula1>
          <xm:sqref>I20</xm:sqref>
        </x14:dataValidation>
        <x14:dataValidation type="list" allowBlank="1" showInputMessage="1" showErrorMessage="1">
          <x14:formula1>
            <xm:f>Tabelle3!$A20:$B20</xm:f>
          </x14:formula1>
          <xm:sqref>G4</xm:sqref>
        </x14:dataValidation>
        <x14:dataValidation type="list" allowBlank="1" showInputMessage="1" showErrorMessage="1">
          <x14:formula1>
            <xm:f>Tabelle3!$A21:$B21</xm:f>
          </x14:formula1>
          <xm:sqref>H4</xm:sqref>
        </x14:dataValidation>
        <x14:dataValidation type="list" allowBlank="1" showInputMessage="1" showErrorMessage="1">
          <x14:formula1>
            <xm:f>Tabelle3!$A22:$B22</xm:f>
          </x14:formula1>
          <xm:sqref>I4</xm:sqref>
        </x14:dataValidation>
        <x14:dataValidation type="list" allowBlank="1" showInputMessage="1" showErrorMessage="1">
          <x14:formula1>
            <xm:f>Tabelle3!$A23:$B23</xm:f>
          </x14:formula1>
          <xm:sqref>J4</xm:sqref>
        </x14:dataValidation>
        <x14:dataValidation type="list" allowBlank="1" showInputMessage="1" showErrorMessage="1">
          <x14:formula1>
            <xm:f>Tabelle3!$A24:$B24</xm:f>
          </x14:formula1>
          <xm:sqref>K4</xm:sqref>
        </x14:dataValidation>
        <x14:dataValidation type="list" allowBlank="1" showInputMessage="1" showErrorMessage="1">
          <x14:formula1>
            <xm:f>Tabelle3!$A25:$B25</xm:f>
          </x14:formula1>
          <xm:sqref>L4</xm:sqref>
        </x14:dataValidation>
        <x14:dataValidation type="list" allowBlank="1" showInputMessage="1" showErrorMessage="1">
          <x14:formula1>
            <xm:f>Tabelle3!$A26:$B26</xm:f>
          </x14:formula1>
          <xm:sqref>M4</xm:sqref>
        </x14:dataValidation>
        <x14:dataValidation type="list" allowBlank="1" showInputMessage="1" showErrorMessage="1">
          <x14:formula1>
            <xm:f>Tabelle3!$A27:$B27</xm:f>
          </x14:formula1>
          <xm:sqref>N4</xm:sqref>
        </x14:dataValidation>
        <x14:dataValidation type="list" allowBlank="1" showInputMessage="1" showErrorMessage="1">
          <x14:formula1>
            <xm:f>Tabelle3!$A28:$B28</xm:f>
          </x14:formula1>
          <xm:sqref>O4</xm:sqref>
        </x14:dataValidation>
        <x14:dataValidation type="list" allowBlank="1" showInputMessage="1" showErrorMessage="1">
          <x14:formula1>
            <xm:f>Tabelle3!$A19:$B19</xm:f>
          </x14:formula1>
          <xm:sqref>F4</xm:sqref>
        </x14:dataValidation>
        <x14:dataValidation type="list" allowBlank="1" showInputMessage="1" showErrorMessage="1">
          <x14:formula1>
            <xm:f>Tabelle3!$S19:$T19</xm:f>
          </x14:formula1>
          <xm:sqref>O13</xm:sqref>
        </x14:dataValidation>
        <x14:dataValidation type="list" allowBlank="1" showInputMessage="1" showErrorMessage="1">
          <x14:formula1>
            <xm:f>Tabelle3!$K20:$L20</xm:f>
          </x14:formula1>
          <xm:sqref>L9</xm:sqref>
        </x14:dataValidation>
        <x14:dataValidation type="list" allowBlank="1" showInputMessage="1" showErrorMessage="1">
          <x14:formula1>
            <xm:f>Tabelle3!$K21:$L21</xm:f>
          </x14:formula1>
          <xm:sqref>M9</xm:sqref>
        </x14:dataValidation>
        <x14:dataValidation type="list" allowBlank="1" showInputMessage="1" showErrorMessage="1">
          <x14:formula1>
            <xm:f>Tabelle3!$K22:$L22</xm:f>
          </x14:formula1>
          <xm:sqref>N9</xm:sqref>
        </x14:dataValidation>
        <x14:dataValidation type="list" allowBlank="1" showInputMessage="1" showErrorMessage="1">
          <x14:formula1>
            <xm:f>Tabelle3!$K23:$L23</xm:f>
          </x14:formula1>
          <xm:sqref>O9</xm:sqref>
        </x14:dataValidation>
        <x14:dataValidation type="list" allowBlank="1" showInputMessage="1" showErrorMessage="1">
          <x14:formula1>
            <xm:f>Tabelle3!$K19:$L19</xm:f>
          </x14:formula1>
          <xm:sqref>K9</xm:sqref>
        </x14:dataValidation>
        <x14:dataValidation type="list" allowBlank="1" showInputMessage="1" showErrorMessage="1">
          <x14:formula1>
            <xm:f>Tabelle3!$M20:$N20</xm:f>
          </x14:formula1>
          <xm:sqref>M10</xm:sqref>
        </x14:dataValidation>
        <x14:dataValidation type="list" allowBlank="1" showInputMessage="1" showErrorMessage="1">
          <x14:formula1>
            <xm:f>Tabelle3!$M21:$N21</xm:f>
          </x14:formula1>
          <xm:sqref>N10</xm:sqref>
        </x14:dataValidation>
        <x14:dataValidation type="list" allowBlank="1" showInputMessage="1" showErrorMessage="1">
          <x14:formula1>
            <xm:f>Tabelle3!$M22:$N22</xm:f>
          </x14:formula1>
          <xm:sqref>O10</xm:sqref>
        </x14:dataValidation>
        <x14:dataValidation type="list" allowBlank="1" showInputMessage="1" showErrorMessage="1">
          <x14:formula1>
            <xm:f>Tabelle3!$M19:$N19</xm:f>
          </x14:formula1>
          <xm:sqref>L10</xm:sqref>
        </x14:dataValidation>
        <x14:dataValidation type="list" allowBlank="1" showInputMessage="1" showErrorMessage="1">
          <x14:formula1>
            <xm:f>Tabelle3!$O20:$P20</xm:f>
          </x14:formula1>
          <xm:sqref>N11</xm:sqref>
        </x14:dataValidation>
        <x14:dataValidation type="list" allowBlank="1" showInputMessage="1" showErrorMessage="1">
          <x14:formula1>
            <xm:f>Tabelle3!$O21:$P21</xm:f>
          </x14:formula1>
          <xm:sqref>O11</xm:sqref>
        </x14:dataValidation>
        <x14:dataValidation type="list" allowBlank="1" showInputMessage="1" showErrorMessage="1">
          <x14:formula1>
            <xm:f>Tabelle3!$O19:$P19</xm:f>
          </x14:formula1>
          <xm:sqref>M11</xm:sqref>
        </x14:dataValidation>
        <x14:dataValidation type="list" allowBlank="1" showInputMessage="1" showErrorMessage="1">
          <x14:formula1>
            <xm:f>Tabelle3!$Q20:$R20</xm:f>
          </x14:formula1>
          <xm:sqref>O12</xm:sqref>
        </x14:dataValidation>
        <x14:dataValidation type="list" allowBlank="1" showInputMessage="1" showErrorMessage="1">
          <x14:formula1>
            <xm:f>Tabelle3!$Q19:$R19</xm:f>
          </x14:formula1>
          <xm:sqref>N12</xm:sqref>
        </x14:dataValidation>
        <x14:dataValidation type="list" allowBlank="1" showInputMessage="1" showErrorMessage="1">
          <x14:formula1>
            <xm:f>Tabelle3!C21:D21</xm:f>
          </x14:formula1>
          <xm:sqref>I5</xm:sqref>
        </x14:dataValidation>
        <x14:dataValidation type="list" allowBlank="1" showInputMessage="1" showErrorMessage="1">
          <x14:formula1>
            <xm:f>Tabelle3!C22:D22</xm:f>
          </x14:formula1>
          <xm:sqref>J5</xm:sqref>
        </x14:dataValidation>
        <x14:dataValidation type="list" allowBlank="1" showInputMessage="1" showErrorMessage="1">
          <x14:formula1>
            <xm:f>Tabelle3!C23:D23</xm:f>
          </x14:formula1>
          <xm:sqref>K5</xm:sqref>
        </x14:dataValidation>
        <x14:dataValidation type="list" allowBlank="1" showInputMessage="1" showErrorMessage="1">
          <x14:formula1>
            <xm:f>Tabelle3!C24:D24</xm:f>
          </x14:formula1>
          <xm:sqref>L5</xm:sqref>
        </x14:dataValidation>
        <x14:dataValidation type="list" allowBlank="1" showInputMessage="1" showErrorMessage="1">
          <x14:formula1>
            <xm:f>Tabelle3!C25:D25</xm:f>
          </x14:formula1>
          <xm:sqref>M5</xm:sqref>
        </x14:dataValidation>
        <x14:dataValidation type="list" allowBlank="1" showInputMessage="1" showErrorMessage="1">
          <x14:formula1>
            <xm:f>Tabelle3!C26:D26</xm:f>
          </x14:formula1>
          <xm:sqref>N5</xm:sqref>
        </x14:dataValidation>
        <x14:dataValidation type="list" allowBlank="1" showInputMessage="1" showErrorMessage="1">
          <x14:formula1>
            <xm:f>Tabelle3!C27:D27</xm:f>
          </x14:formula1>
          <xm:sqref>O5</xm:sqref>
        </x14:dataValidation>
        <x14:dataValidation type="list" allowBlank="1" showInputMessage="1" showErrorMessage="1">
          <x14:formula1>
            <xm:f>Tabelle3!C20:D20</xm:f>
          </x14:formula1>
          <xm:sqref>H5</xm:sqref>
        </x14:dataValidation>
        <x14:dataValidation type="list" errorStyle="information" allowBlank="1" showInputMessage="1" showErrorMessage="1" errorTitle="Falsche Zahl">
          <x14:formula1>
            <xm:f>Tabelle3!$E20:$F20</xm:f>
          </x14:formula1>
          <xm:sqref>I6</xm:sqref>
        </x14:dataValidation>
        <x14:dataValidation type="list" errorStyle="information" allowBlank="1" showInputMessage="1" showErrorMessage="1" errorTitle="Falsche Zahl">
          <x14:formula1>
            <xm:f>Tabelle3!$E21:$F21</xm:f>
          </x14:formula1>
          <xm:sqref>J6</xm:sqref>
        </x14:dataValidation>
        <x14:dataValidation type="list" errorStyle="information" allowBlank="1" showInputMessage="1" showErrorMessage="1" errorTitle="Falsche Zahl">
          <x14:formula1>
            <xm:f>Tabelle3!$E22:$F22</xm:f>
          </x14:formula1>
          <xm:sqref>K6</xm:sqref>
        </x14:dataValidation>
        <x14:dataValidation type="list" errorStyle="information" allowBlank="1" showInputMessage="1" showErrorMessage="1" errorTitle="Falsche Zahl">
          <x14:formula1>
            <xm:f>Tabelle3!$E23:$F23</xm:f>
          </x14:formula1>
          <xm:sqref>L6</xm:sqref>
        </x14:dataValidation>
        <x14:dataValidation type="list" errorStyle="information" allowBlank="1" showInputMessage="1" showErrorMessage="1" errorTitle="Falsche Zahl">
          <x14:formula1>
            <xm:f>Tabelle3!$E24:$F24</xm:f>
          </x14:formula1>
          <xm:sqref>M6</xm:sqref>
        </x14:dataValidation>
        <x14:dataValidation type="list" errorStyle="information" allowBlank="1" showInputMessage="1" showErrorMessage="1" errorTitle="Falsche Zahl">
          <x14:formula1>
            <xm:f>Tabelle3!$E25:$F25</xm:f>
          </x14:formula1>
          <xm:sqref>N6</xm:sqref>
        </x14:dataValidation>
        <x14:dataValidation type="list" errorStyle="information" allowBlank="1" showInputMessage="1" showErrorMessage="1" errorTitle="Falsche Zahl">
          <x14:formula1>
            <xm:f>Tabelle3!$E26:$F26</xm:f>
          </x14:formula1>
          <xm:sqref>O6</xm:sqref>
        </x14:dataValidation>
        <x14:dataValidation type="list" errorStyle="information" allowBlank="1" showInputMessage="1" showErrorMessage="1" errorTitle="Falsche Zahl">
          <x14:formula1>
            <xm:f>Tabelle3!$E19:$F19</xm:f>
          </x14:formula1>
          <xm:sqref>H6</xm:sqref>
        </x14:dataValidation>
        <x14:dataValidation type="list" operator="notBetween" allowBlank="1" showInputMessage="1" showErrorMessage="1">
          <x14:formula1>
            <xm:f>Tabelle3!$G20:$H20</xm:f>
          </x14:formula1>
          <xm:sqref>J7</xm:sqref>
        </x14:dataValidation>
        <x14:dataValidation type="list" operator="notBetween" allowBlank="1" showInputMessage="1" showErrorMessage="1">
          <x14:formula1>
            <xm:f>Tabelle3!$G21:$H21</xm:f>
          </x14:formula1>
          <xm:sqref>K7</xm:sqref>
        </x14:dataValidation>
        <x14:dataValidation type="list" operator="notBetween" allowBlank="1" showInputMessage="1" showErrorMessage="1">
          <x14:formula1>
            <xm:f>Tabelle3!$G22:$H22</xm:f>
          </x14:formula1>
          <xm:sqref>L7</xm:sqref>
        </x14:dataValidation>
        <x14:dataValidation type="list" operator="notBetween" allowBlank="1" showInputMessage="1" showErrorMessage="1">
          <x14:formula1>
            <xm:f>Tabelle3!$G23:$H23</xm:f>
          </x14:formula1>
          <xm:sqref>M7</xm:sqref>
        </x14:dataValidation>
        <x14:dataValidation type="list" operator="notBetween" allowBlank="1" showInputMessage="1" showErrorMessage="1">
          <x14:formula1>
            <xm:f>Tabelle3!$G24:$H24</xm:f>
          </x14:formula1>
          <xm:sqref>N7</xm:sqref>
        </x14:dataValidation>
        <x14:dataValidation type="list" operator="notBetween" allowBlank="1" showInputMessage="1" showErrorMessage="1">
          <x14:formula1>
            <xm:f>Tabelle3!$G25:$H25</xm:f>
          </x14:formula1>
          <xm:sqref>O7</xm:sqref>
        </x14:dataValidation>
        <x14:dataValidation type="list" operator="notBetween" allowBlank="1" showInputMessage="1" showErrorMessage="1">
          <x14:formula1>
            <xm:f>Tabelle3!$G19:$H19</xm:f>
          </x14:formula1>
          <xm:sqref>I7</xm:sqref>
        </x14:dataValidation>
        <x14:dataValidation type="list" allowBlank="1" showInputMessage="1" showErrorMessage="1">
          <x14:formula1>
            <xm:f>Tabelle3!$I20:$J20</xm:f>
          </x14:formula1>
          <xm:sqref>K8</xm:sqref>
        </x14:dataValidation>
        <x14:dataValidation type="list" allowBlank="1" showInputMessage="1" showErrorMessage="1">
          <x14:formula1>
            <xm:f>Tabelle3!$I21:$J21</xm:f>
          </x14:formula1>
          <xm:sqref>L8</xm:sqref>
        </x14:dataValidation>
        <x14:dataValidation type="list" allowBlank="1" showInputMessage="1" showErrorMessage="1">
          <x14:formula1>
            <xm:f>Tabelle3!$I22:$J22</xm:f>
          </x14:formula1>
          <xm:sqref>M8</xm:sqref>
        </x14:dataValidation>
        <x14:dataValidation type="list" allowBlank="1" showInputMessage="1" showErrorMessage="1">
          <x14:formula1>
            <xm:f>Tabelle3!$I23:$J23</xm:f>
          </x14:formula1>
          <xm:sqref>N8</xm:sqref>
        </x14:dataValidation>
        <x14:dataValidation type="list" allowBlank="1" showInputMessage="1" showErrorMessage="1">
          <x14:formula1>
            <xm:f>Tabelle3!$I24:$J24</xm:f>
          </x14:formula1>
          <xm:sqref>O8</xm:sqref>
        </x14:dataValidation>
        <x14:dataValidation type="list" allowBlank="1" showInputMessage="1" showErrorMessage="1">
          <x14:formula1>
            <xm:f>Tabelle3!$I19:$J19</xm:f>
          </x14:formula1>
          <xm:sqref>J8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opLeftCell="B1" zoomScale="80" zoomScaleNormal="80" zoomScalePageLayoutView="80" workbookViewId="0">
      <pane ySplit="3" topLeftCell="A7" activePane="bottomLeft" state="frozen"/>
      <selection pane="bottomLeft" activeCell="Q18" sqref="Q18:S18"/>
    </sheetView>
  </sheetViews>
  <sheetFormatPr baseColWidth="10" defaultColWidth="10.796875" defaultRowHeight="15.6" x14ac:dyDescent="0.3"/>
  <cols>
    <col min="1" max="2" width="10.796875" style="19"/>
    <col min="3" max="3" width="20.69921875" style="19" customWidth="1"/>
    <col min="4" max="4" width="8" style="19" customWidth="1"/>
    <col min="5" max="16" width="10.796875" style="19"/>
    <col min="17" max="17" width="12.19921875" style="19" customWidth="1"/>
    <col min="18" max="18" width="12.796875" style="19" customWidth="1"/>
    <col min="19" max="16384" width="10.796875" style="19"/>
  </cols>
  <sheetData>
    <row r="2" spans="1:19" ht="16.2" thickBot="1" x14ac:dyDescent="0.35"/>
    <row r="3" spans="1:19" ht="36.6" thickBot="1" x14ac:dyDescent="0.35">
      <c r="A3" s="12" t="s">
        <v>35</v>
      </c>
      <c r="B3" s="12" t="s">
        <v>11</v>
      </c>
      <c r="C3" s="11" t="s">
        <v>0</v>
      </c>
      <c r="D3" s="11" t="s">
        <v>28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8"/>
      <c r="Q3" s="12" t="s">
        <v>29</v>
      </c>
      <c r="R3" s="11" t="s">
        <v>30</v>
      </c>
      <c r="S3" s="24" t="s">
        <v>34</v>
      </c>
    </row>
    <row r="4" spans="1:19" ht="33" customHeight="1" thickBot="1" x14ac:dyDescent="0.35">
      <c r="A4" s="37" t="s">
        <v>43</v>
      </c>
      <c r="B4" s="38" t="s">
        <v>13</v>
      </c>
      <c r="C4" s="28" t="s">
        <v>1</v>
      </c>
      <c r="D4" s="49">
        <v>1</v>
      </c>
      <c r="E4" s="95"/>
      <c r="F4" s="91"/>
      <c r="G4" s="91"/>
      <c r="H4" s="91"/>
      <c r="I4" s="91"/>
      <c r="J4" s="91"/>
      <c r="K4" s="91"/>
      <c r="L4" s="91"/>
      <c r="M4" s="91"/>
      <c r="N4" s="91"/>
      <c r="O4" s="91"/>
      <c r="P4" s="36"/>
      <c r="Q4" s="30">
        <f>COUNTIF($E$4:$O$14,"=1")</f>
        <v>0</v>
      </c>
      <c r="R4" s="30">
        <f>IFERROR(ROUND((Q4/$Q$15) * 100,1),0)</f>
        <v>0</v>
      </c>
      <c r="S4" s="41">
        <f>_xlfn.RANK.EQ(R4,$R$4:$R$14)</f>
        <v>1</v>
      </c>
    </row>
    <row r="5" spans="1:19" ht="34.950000000000003" customHeight="1" thickBot="1" x14ac:dyDescent="0.35">
      <c r="A5" s="14" t="s">
        <v>43</v>
      </c>
      <c r="B5" s="14" t="s">
        <v>13</v>
      </c>
      <c r="C5" s="4" t="s">
        <v>17</v>
      </c>
      <c r="D5" s="17">
        <v>2</v>
      </c>
      <c r="E5" s="110"/>
      <c r="F5" s="93"/>
      <c r="G5" s="94"/>
      <c r="H5" s="94"/>
      <c r="I5" s="94"/>
      <c r="J5" s="94"/>
      <c r="K5" s="94"/>
      <c r="L5" s="94"/>
      <c r="M5" s="94"/>
      <c r="N5" s="94"/>
      <c r="O5" s="94"/>
      <c r="P5" s="2"/>
      <c r="Q5" s="31">
        <f>COUNTIF($E$4:$O$14,"=2")</f>
        <v>0</v>
      </c>
      <c r="R5" s="31">
        <f t="shared" ref="R5:R14" si="0">IFERROR(ROUND((Q5/$Q$15) * 100,1),0)</f>
        <v>0</v>
      </c>
      <c r="S5" s="61">
        <f t="shared" ref="S5:S14" si="1">_xlfn.RANK.EQ(R5,$R$4:$R$14)</f>
        <v>1</v>
      </c>
    </row>
    <row r="6" spans="1:19" ht="30.6" thickBot="1" x14ac:dyDescent="0.35">
      <c r="A6" s="26" t="s">
        <v>43</v>
      </c>
      <c r="B6" s="27" t="s">
        <v>13</v>
      </c>
      <c r="C6" s="28" t="s">
        <v>3</v>
      </c>
      <c r="D6" s="49">
        <v>3</v>
      </c>
      <c r="E6" s="95"/>
      <c r="F6" s="95"/>
      <c r="G6" s="95"/>
      <c r="H6" s="91"/>
      <c r="I6" s="91"/>
      <c r="J6" s="91"/>
      <c r="K6" s="91"/>
      <c r="L6" s="91"/>
      <c r="M6" s="91"/>
      <c r="N6" s="91"/>
      <c r="O6" s="91"/>
      <c r="P6" s="36"/>
      <c r="Q6" s="30">
        <f>COUNTIF($E$4:$O$14,"=3")</f>
        <v>0</v>
      </c>
      <c r="R6" s="30">
        <f t="shared" si="0"/>
        <v>0</v>
      </c>
      <c r="S6" s="41">
        <f t="shared" si="1"/>
        <v>1</v>
      </c>
    </row>
    <row r="7" spans="1:19" ht="36" customHeight="1" thickBot="1" x14ac:dyDescent="0.35">
      <c r="A7" s="62" t="s">
        <v>43</v>
      </c>
      <c r="B7" s="63" t="s">
        <v>13</v>
      </c>
      <c r="C7" s="64" t="s">
        <v>10</v>
      </c>
      <c r="D7" s="65">
        <v>4</v>
      </c>
      <c r="E7" s="111"/>
      <c r="F7" s="96"/>
      <c r="G7" s="96"/>
      <c r="H7" s="96"/>
      <c r="I7" s="112"/>
      <c r="J7" s="112"/>
      <c r="K7" s="112"/>
      <c r="L7" s="112"/>
      <c r="M7" s="112"/>
      <c r="N7" s="112"/>
      <c r="O7" s="112"/>
      <c r="P7" s="58"/>
      <c r="Q7" s="31">
        <f>COUNTIF($E$4:$O$14,"=4")</f>
        <v>0</v>
      </c>
      <c r="R7" s="31">
        <f t="shared" si="0"/>
        <v>0</v>
      </c>
      <c r="S7" s="60">
        <f t="shared" si="1"/>
        <v>1</v>
      </c>
    </row>
    <row r="8" spans="1:19" ht="37.049999999999997" customHeight="1" thickBot="1" x14ac:dyDescent="0.35">
      <c r="A8" s="26" t="s">
        <v>43</v>
      </c>
      <c r="B8" s="27" t="s">
        <v>13</v>
      </c>
      <c r="C8" s="28" t="s">
        <v>6</v>
      </c>
      <c r="D8" s="49">
        <v>5</v>
      </c>
      <c r="E8" s="90"/>
      <c r="F8" s="95"/>
      <c r="G8" s="95"/>
      <c r="H8" s="95"/>
      <c r="I8" s="95"/>
      <c r="J8" s="91"/>
      <c r="K8" s="91"/>
      <c r="L8" s="91"/>
      <c r="M8" s="91"/>
      <c r="N8" s="91"/>
      <c r="O8" s="91"/>
      <c r="P8" s="36"/>
      <c r="Q8" s="30">
        <f>COUNTIF($E$4:$O$14,"=5")</f>
        <v>0</v>
      </c>
      <c r="R8" s="30">
        <f t="shared" si="0"/>
        <v>0</v>
      </c>
      <c r="S8" s="41">
        <f t="shared" si="1"/>
        <v>1</v>
      </c>
    </row>
    <row r="9" spans="1:19" ht="40.049999999999997" customHeight="1" thickBot="1" x14ac:dyDescent="0.35">
      <c r="A9" s="33" t="s">
        <v>43</v>
      </c>
      <c r="B9" s="34" t="s">
        <v>13</v>
      </c>
      <c r="C9" s="40" t="s">
        <v>20</v>
      </c>
      <c r="D9" s="48">
        <v>6</v>
      </c>
      <c r="E9" s="90"/>
      <c r="F9" s="95"/>
      <c r="G9" s="95"/>
      <c r="H9" s="95"/>
      <c r="I9" s="95"/>
      <c r="J9" s="95"/>
      <c r="K9" s="102"/>
      <c r="L9" s="102"/>
      <c r="M9" s="102"/>
      <c r="N9" s="102"/>
      <c r="O9" s="102"/>
      <c r="P9" s="36"/>
      <c r="Q9" s="31">
        <f>COUNTIF($E$4:$O$14,"=6")</f>
        <v>0</v>
      </c>
      <c r="R9" s="31">
        <f t="shared" si="0"/>
        <v>0</v>
      </c>
      <c r="S9" s="55">
        <f t="shared" si="1"/>
        <v>1</v>
      </c>
    </row>
    <row r="10" spans="1:19" ht="36" customHeight="1" thickBot="1" x14ac:dyDescent="0.35">
      <c r="A10" s="26" t="s">
        <v>43</v>
      </c>
      <c r="B10" s="27" t="s">
        <v>13</v>
      </c>
      <c r="C10" s="28" t="s">
        <v>37</v>
      </c>
      <c r="D10" s="49">
        <v>7</v>
      </c>
      <c r="E10" s="95"/>
      <c r="F10" s="95"/>
      <c r="G10" s="95"/>
      <c r="H10" s="95"/>
      <c r="I10" s="95"/>
      <c r="J10" s="95"/>
      <c r="K10" s="95"/>
      <c r="L10" s="91"/>
      <c r="M10" s="91"/>
      <c r="N10" s="91"/>
      <c r="O10" s="91"/>
      <c r="P10" s="36"/>
      <c r="Q10" s="30">
        <f>COUNTIF($E$4:$O$14,"=7")</f>
        <v>0</v>
      </c>
      <c r="R10" s="30">
        <f t="shared" si="0"/>
        <v>0</v>
      </c>
      <c r="S10" s="41">
        <f t="shared" si="1"/>
        <v>1</v>
      </c>
    </row>
    <row r="11" spans="1:19" ht="37.049999999999997" customHeight="1" thickBot="1" x14ac:dyDescent="0.35">
      <c r="A11" s="33" t="s">
        <v>43</v>
      </c>
      <c r="B11" s="34" t="s">
        <v>13</v>
      </c>
      <c r="C11" s="40" t="s">
        <v>38</v>
      </c>
      <c r="D11" s="48">
        <v>8</v>
      </c>
      <c r="E11" s="95"/>
      <c r="F11" s="95"/>
      <c r="G11" s="95"/>
      <c r="H11" s="95"/>
      <c r="I11" s="95"/>
      <c r="J11" s="95"/>
      <c r="K11" s="95"/>
      <c r="L11" s="95"/>
      <c r="M11" s="102"/>
      <c r="N11" s="102"/>
      <c r="O11" s="102"/>
      <c r="P11" s="36"/>
      <c r="Q11" s="31">
        <f>COUNTIF($E$4:$O$14,"=8")</f>
        <v>0</v>
      </c>
      <c r="R11" s="31">
        <f t="shared" si="0"/>
        <v>0</v>
      </c>
      <c r="S11" s="55">
        <f t="shared" si="1"/>
        <v>1</v>
      </c>
    </row>
    <row r="12" spans="1:19" ht="34.049999999999997" customHeight="1" thickBot="1" x14ac:dyDescent="0.35">
      <c r="A12" s="26" t="s">
        <v>43</v>
      </c>
      <c r="B12" s="27" t="s">
        <v>13</v>
      </c>
      <c r="C12" s="28" t="s">
        <v>24</v>
      </c>
      <c r="D12" s="49">
        <v>9</v>
      </c>
      <c r="E12" s="95"/>
      <c r="F12" s="95"/>
      <c r="G12" s="95"/>
      <c r="H12" s="95"/>
      <c r="I12" s="95"/>
      <c r="J12" s="95"/>
      <c r="K12" s="95"/>
      <c r="L12" s="95"/>
      <c r="M12" s="95"/>
      <c r="N12" s="91"/>
      <c r="O12" s="91"/>
      <c r="P12" s="36"/>
      <c r="Q12" s="30">
        <f>COUNTIF($E$4:$O$14,"=9")</f>
        <v>0</v>
      </c>
      <c r="R12" s="30">
        <f t="shared" si="0"/>
        <v>0</v>
      </c>
      <c r="S12" s="41">
        <f t="shared" si="1"/>
        <v>1</v>
      </c>
    </row>
    <row r="13" spans="1:19" ht="37.049999999999997" customHeight="1" thickBot="1" x14ac:dyDescent="0.35">
      <c r="A13" s="33" t="s">
        <v>43</v>
      </c>
      <c r="B13" s="34" t="s">
        <v>13</v>
      </c>
      <c r="C13" s="40" t="s">
        <v>39</v>
      </c>
      <c r="D13" s="48">
        <v>10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2"/>
      <c r="P13" s="36"/>
      <c r="Q13" s="31">
        <f>COUNTIF($E$4:$O$14,"=10")</f>
        <v>0</v>
      </c>
      <c r="R13" s="31">
        <f t="shared" si="0"/>
        <v>0</v>
      </c>
      <c r="S13" s="55">
        <f t="shared" si="1"/>
        <v>1</v>
      </c>
    </row>
    <row r="14" spans="1:19" ht="39" customHeight="1" thickBot="1" x14ac:dyDescent="0.35">
      <c r="A14" s="37" t="s">
        <v>43</v>
      </c>
      <c r="B14" s="38" t="s">
        <v>13</v>
      </c>
      <c r="C14" s="28" t="s">
        <v>24</v>
      </c>
      <c r="D14" s="49">
        <v>11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36"/>
      <c r="Q14" s="30">
        <f>COUNTIF($E$4:$O$14,"=11")</f>
        <v>0</v>
      </c>
      <c r="R14" s="30">
        <f t="shared" si="0"/>
        <v>0</v>
      </c>
      <c r="S14" s="41">
        <f t="shared" si="1"/>
        <v>1</v>
      </c>
    </row>
    <row r="15" spans="1:19" ht="18" x14ac:dyDescent="0.3">
      <c r="A15" s="23"/>
      <c r="B15" s="23"/>
      <c r="C15" s="21"/>
      <c r="D15" s="21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54" t="s">
        <v>42</v>
      </c>
      <c r="Q15" s="11">
        <f>SUM(Q4:Q14)</f>
        <v>0</v>
      </c>
      <c r="R15" s="11">
        <f>ROUND(SUM(R4:R14),0)</f>
        <v>0</v>
      </c>
      <c r="S15" s="25"/>
    </row>
    <row r="16" spans="1:19" x14ac:dyDescent="0.3">
      <c r="A16" s="10"/>
      <c r="B16" s="10"/>
      <c r="C16" s="10"/>
      <c r="D16" s="10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"/>
      <c r="Q16" s="10"/>
      <c r="R16" s="10"/>
      <c r="S16" s="10"/>
    </row>
    <row r="17" spans="1:20" ht="27" customHeight="1" thickBot="1" x14ac:dyDescent="0.35">
      <c r="A17" s="14" t="s">
        <v>43</v>
      </c>
      <c r="B17" s="14" t="s">
        <v>16</v>
      </c>
      <c r="C17" s="4" t="s">
        <v>26</v>
      </c>
      <c r="D17" s="17">
        <v>1</v>
      </c>
      <c r="E17" s="113"/>
      <c r="F17" s="97"/>
      <c r="G17" s="97"/>
      <c r="H17" s="97"/>
      <c r="I17" s="114"/>
      <c r="J17" s="114"/>
      <c r="K17" s="114"/>
      <c r="L17" s="114"/>
      <c r="M17" s="114"/>
      <c r="N17" s="114"/>
      <c r="O17" s="114"/>
      <c r="P17" s="58"/>
      <c r="Q17" s="86">
        <f>COUNTIF($E$17:$O$20,"=1")</f>
        <v>0</v>
      </c>
      <c r="R17" s="86">
        <f>IFERROR(ROUND((Q17/$Q$21) * 100,1),0)</f>
        <v>0</v>
      </c>
      <c r="S17" s="118">
        <f>_xlfn.RANK.EQ(R17,$R$17:$R$20)</f>
        <v>1</v>
      </c>
    </row>
    <row r="18" spans="1:20" ht="31.95" customHeight="1" thickBot="1" x14ac:dyDescent="0.35">
      <c r="A18" s="15" t="s">
        <v>43</v>
      </c>
      <c r="B18" s="15" t="s">
        <v>16</v>
      </c>
      <c r="C18" s="8" t="s">
        <v>15</v>
      </c>
      <c r="D18" s="16">
        <v>2</v>
      </c>
      <c r="E18" s="100"/>
      <c r="F18" s="95"/>
      <c r="G18" s="102"/>
      <c r="H18" s="102"/>
      <c r="I18" s="115"/>
      <c r="J18" s="115"/>
      <c r="K18" s="115"/>
      <c r="L18" s="115"/>
      <c r="M18" s="115"/>
      <c r="N18" s="115"/>
      <c r="O18" s="115"/>
      <c r="P18" s="46"/>
      <c r="Q18" s="76">
        <f>COUNTIF($E$17:$O$20,"=2")</f>
        <v>0</v>
      </c>
      <c r="R18" s="57">
        <f t="shared" ref="R18:R20" si="2">IFERROR(ROUND((Q18/$Q$21) * 100,1),0)</f>
        <v>0</v>
      </c>
      <c r="S18" s="116">
        <f>_xlfn.RANK.EQ(R18,$R$17:$R$20)</f>
        <v>1</v>
      </c>
    </row>
    <row r="19" spans="1:20" ht="34.049999999999997" customHeight="1" thickBot="1" x14ac:dyDescent="0.35">
      <c r="A19" s="33" t="s">
        <v>43</v>
      </c>
      <c r="B19" s="34" t="s">
        <v>16</v>
      </c>
      <c r="C19" s="39" t="s">
        <v>14</v>
      </c>
      <c r="D19" s="48">
        <v>3</v>
      </c>
      <c r="E19" s="104"/>
      <c r="F19" s="98"/>
      <c r="G19" s="98"/>
      <c r="H19" s="105"/>
      <c r="I19" s="109"/>
      <c r="J19" s="109"/>
      <c r="K19" s="109"/>
      <c r="L19" s="109"/>
      <c r="M19" s="109"/>
      <c r="N19" s="109"/>
      <c r="O19" s="109"/>
      <c r="P19" s="36"/>
      <c r="Q19" s="30">
        <f>COUNTIF($E$17:$O$20,"=3")</f>
        <v>0</v>
      </c>
      <c r="R19" s="86">
        <f t="shared" si="2"/>
        <v>0</v>
      </c>
      <c r="S19" s="41">
        <f>_xlfn.RANK.EQ(R19,$R$17:$R$20)</f>
        <v>1</v>
      </c>
    </row>
    <row r="20" spans="1:20" ht="30.6" thickBot="1" x14ac:dyDescent="0.35">
      <c r="A20" s="26" t="s">
        <v>43</v>
      </c>
      <c r="B20" s="27" t="s">
        <v>16</v>
      </c>
      <c r="C20" s="28" t="s">
        <v>27</v>
      </c>
      <c r="D20" s="49">
        <v>4</v>
      </c>
      <c r="E20" s="90"/>
      <c r="F20" s="95"/>
      <c r="G20" s="95"/>
      <c r="H20" s="95"/>
      <c r="I20" s="109"/>
      <c r="J20" s="109"/>
      <c r="K20" s="109"/>
      <c r="L20" s="109"/>
      <c r="M20" s="109"/>
      <c r="N20" s="109"/>
      <c r="O20" s="109"/>
      <c r="P20" s="36"/>
      <c r="Q20" s="31">
        <f>COUNTIF($E$17:$O$20,"=4")</f>
        <v>0</v>
      </c>
      <c r="R20" s="57">
        <f t="shared" si="2"/>
        <v>0</v>
      </c>
      <c r="S20" s="55">
        <f>_xlfn.RANK.EQ(R20,$R$17:$R$20)</f>
        <v>1</v>
      </c>
      <c r="T20" s="117"/>
    </row>
    <row r="21" spans="1:20" ht="18" x14ac:dyDescent="0.3">
      <c r="A21" s="23"/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4" t="s">
        <v>42</v>
      </c>
      <c r="Q21" s="11">
        <f>SUM(Q17:Q20)</f>
        <v>0</v>
      </c>
      <c r="R21" s="11">
        <f>ROUND(SUM(R17:R20),0)</f>
        <v>0</v>
      </c>
      <c r="S21" s="25"/>
    </row>
    <row r="22" spans="1:2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</sheetData>
  <sheetProtection autoFilter="0"/>
  <conditionalFormatting sqref="Q3:R3 K3:O3">
    <cfRule type="beginsWith" dxfId="68" priority="79" operator="beginsWith" text="x">
      <formula>LEFT(K3,LEN("x"))="x"</formula>
    </cfRule>
  </conditionalFormatting>
  <conditionalFormatting sqref="E3:J3">
    <cfRule type="beginsWith" dxfId="67" priority="80" operator="beginsWith" text="x">
      <formula>LEFT(E3,LEN("x"))="x"</formula>
    </cfRule>
  </conditionalFormatting>
  <conditionalFormatting sqref="S3">
    <cfRule type="beginsWith" dxfId="66" priority="78" operator="beginsWith" text="x">
      <formula>LEFT(S3,LEN("x"))="x"</formula>
    </cfRule>
  </conditionalFormatting>
  <conditionalFormatting sqref="Q4:R14">
    <cfRule type="beginsWith" dxfId="65" priority="77" operator="beginsWith" text="x">
      <formula>LEFT(Q4,LEN("x"))="x"</formula>
    </cfRule>
  </conditionalFormatting>
  <conditionalFormatting sqref="A15:O15">
    <cfRule type="beginsWith" dxfId="64" priority="76" operator="beginsWith" text="x">
      <formula>LEFT(A15,LEN("x"))="x"</formula>
    </cfRule>
  </conditionalFormatting>
  <conditionalFormatting sqref="P15:R15">
    <cfRule type="beginsWith" dxfId="63" priority="75" operator="beginsWith" text="x">
      <formula>LEFT(P15,LEN("x"))="x"</formula>
    </cfRule>
  </conditionalFormatting>
  <conditionalFormatting sqref="S4:S14">
    <cfRule type="beginsWith" dxfId="62" priority="40" operator="beginsWith" text="x">
      <formula>LEFT(S4,LEN("x"))="x"</formula>
    </cfRule>
  </conditionalFormatting>
  <conditionalFormatting sqref="C16:S16 C22:S22">
    <cfRule type="beginsWith" dxfId="61" priority="33" operator="beginsWith" text="x">
      <formula>LEFT(C16,LEN("x"))="x"</formula>
    </cfRule>
  </conditionalFormatting>
  <conditionalFormatting sqref="Q18 Q20 S20 S18">
    <cfRule type="beginsWith" dxfId="60" priority="11" operator="beginsWith" text="x">
      <formula>LEFT(Q18,LEN("x"))="x"</formula>
    </cfRule>
  </conditionalFormatting>
  <conditionalFormatting sqref="A16:B16">
    <cfRule type="beginsWith" dxfId="59" priority="10" operator="beginsWith" text="x">
      <formula>LEFT(A16,LEN("x"))="x"</formula>
    </cfRule>
  </conditionalFormatting>
  <conditionalFormatting sqref="A21:D21 J21:O21">
    <cfRule type="beginsWith" dxfId="58" priority="9" operator="beginsWith" text="x">
      <formula>LEFT(A21,LEN("x"))="x"</formula>
    </cfRule>
  </conditionalFormatting>
  <conditionalFormatting sqref="P21:R21">
    <cfRule type="beginsWith" dxfId="57" priority="8" operator="beginsWith" text="x">
      <formula>LEFT(P21,LEN("x"))="x"</formula>
    </cfRule>
  </conditionalFormatting>
  <conditionalFormatting sqref="A22:B22">
    <cfRule type="beginsWith" dxfId="56" priority="7" operator="beginsWith" text="x">
      <formula>LEFT(A22,LEN("x"))="x"</formula>
    </cfRule>
  </conditionalFormatting>
  <conditionalFormatting sqref="S17">
    <cfRule type="beginsWith" dxfId="55" priority="4" operator="beginsWith" text="x">
      <formula>LEFT(S17,LEN("x"))="x"</formula>
    </cfRule>
  </conditionalFormatting>
  <conditionalFormatting sqref="R17:R20">
    <cfRule type="beginsWith" dxfId="54" priority="5" operator="beginsWith" text="x">
      <formula>LEFT(R17,LEN("x"))="x"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41" operator="beginsWith" text="x" id="{3E85E842-EB6E-344D-BA77-CE564F80ED8B}">
            <xm:f>LEFT(Klassifikationsstandard!P13,LEN("x"))="x"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42" operator="beginsWith" text="x" id="{3A119FA6-960B-4D42-9A59-47B07DDB1534}">
            <xm:f>LEFT(Identifikationsstandard!N4,LEN("x"))="x"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beginsWith" priority="43" operator="beginsWith" text="x" id="{BB72CFBE-C22B-1B47-B5C4-0B1186A876D6}">
            <xm:f>LEFT(Identifikationsstandard!M5,LEN("x"))="x"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I5 H19</xm:sqref>
        </x14:conditionalFormatting>
        <x14:conditionalFormatting xmlns:xm="http://schemas.microsoft.com/office/excel/2006/main">
          <x14:cfRule type="beginsWith" priority="44" operator="beginsWith" text="x" id="{BD0D3353-0D88-8D47-9956-BAA6DF6B1829}">
            <xm:f>LEFT(Identifikationsstandard!M6,LEN("x"))="x"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J5 I19</xm:sqref>
        </x14:conditionalFormatting>
        <x14:conditionalFormatting xmlns:xm="http://schemas.microsoft.com/office/excel/2006/main">
          <x14:cfRule type="beginsWith" priority="45" operator="beginsWith" text="x" id="{EF78BA22-94F0-2C46-8FC4-44118FA7C8D2}">
            <xm:f>LEFT(Identifikationsstandard!N7,LEN("x"))="x"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beginsWith" priority="46" operator="beginsWith" text="x" id="{9D0B02B6-2F67-024E-9C87-837C3D872B15}">
            <xm:f>LEFT(Identifikationsstandard!N8,LEN("x"))="x"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beginsWith" priority="47" operator="beginsWith" text="x" id="{4A3ADE8C-FA94-1C44-8B99-EA64821A7895}">
            <xm:f>LEFT(Identifikationsstandard!N9,LEN("x"))="x"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beginsWith" priority="48" operator="beginsWith" text="x" id="{423F6A0E-CF5A-A64B-9074-6D8529B748DE}">
            <xm:f>LEFT(Identifikationsstandard!N10,LEN("x"))="x"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N5</xm:sqref>
        </x14:conditionalFormatting>
        <x14:conditionalFormatting xmlns:xm="http://schemas.microsoft.com/office/excel/2006/main">
          <x14:cfRule type="beginsWith" priority="49" operator="beginsWith" text="x" id="{F39ADB6E-8BCE-4E44-94C2-DC575A620519}">
            <xm:f>LEFT(Identifikationsstandard!N11,LEN("x"))="x"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beginsWith" priority="50" operator="beginsWith" text="x" id="{17E50ACE-B5FB-B748-B6F6-403C205FB0B5}">
            <xm:f>LEFT(Identifikationsstandard!I5,LEN("x"))="x"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G4 L9 M10 N11 O12</xm:sqref>
        </x14:conditionalFormatting>
        <x14:conditionalFormatting xmlns:xm="http://schemas.microsoft.com/office/excel/2006/main">
          <x14:cfRule type="beginsWith" priority="51" operator="beginsWith" text="x" id="{8CAF5C8C-D53A-BA4D-812C-774927490B94}">
            <xm:f>LEFT(Identifikationsstandard!I6,LEN("x"))="x"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H4 M9 N10 O11</xm:sqref>
        </x14:conditionalFormatting>
        <x14:conditionalFormatting xmlns:xm="http://schemas.microsoft.com/office/excel/2006/main">
          <x14:cfRule type="beginsWith" priority="52" operator="beginsWith" text="x" id="{75FCAE47-36E0-5F44-A754-14FB28E02203}">
            <xm:f>LEFT(Identifikationsstandard!I7,LEN("x"))="x"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I4 N9 O10</xm:sqref>
        </x14:conditionalFormatting>
        <x14:conditionalFormatting xmlns:xm="http://schemas.microsoft.com/office/excel/2006/main">
          <x14:cfRule type="beginsWith" priority="53" operator="beginsWith" text="x" id="{4D766358-4F7B-7841-8876-55AFE2182D36}">
            <xm:f>LEFT(Identifikationsstandard!I8,LEN("x"))="x"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J4 O9</xm:sqref>
        </x14:conditionalFormatting>
        <x14:conditionalFormatting xmlns:xm="http://schemas.microsoft.com/office/excel/2006/main">
          <x14:cfRule type="beginsWith" priority="54" operator="beginsWith" text="x" id="{313F1400-8CAC-4746-9082-65D899222D2D}">
            <xm:f>LEFT(Identifikationsstandard!I9,LEN("x"))="x"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K4</xm:sqref>
        </x14:conditionalFormatting>
        <x14:conditionalFormatting xmlns:xm="http://schemas.microsoft.com/office/excel/2006/main">
          <x14:cfRule type="beginsWith" priority="55" operator="beginsWith" text="x" id="{4CBA8184-941B-BF49-9A66-2379749EA561}">
            <xm:f>LEFT(Identifikationsstandard!I10,LEN("x"))="x"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beginsWith" priority="56" operator="beginsWith" text="x" id="{106820D7-A9DE-0149-9189-B561479F2BE3}">
            <xm:f>LEFT(Identifikationsstandard!I11,LEN("x"))="x"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M4</xm:sqref>
        </x14:conditionalFormatting>
        <x14:conditionalFormatting xmlns:xm="http://schemas.microsoft.com/office/excel/2006/main">
          <x14:cfRule type="beginsWith" priority="57" operator="beginsWith" text="x" id="{052825B4-E643-7649-B3DF-774038E26A16}">
            <xm:f>LEFT(Identifikationsstandard!I12,LEN("x"))="x"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N4</xm:sqref>
        </x14:conditionalFormatting>
        <x14:conditionalFormatting xmlns:xm="http://schemas.microsoft.com/office/excel/2006/main">
          <x14:cfRule type="beginsWith" priority="58" operator="beginsWith" text="x" id="{5D01EB31-2E48-5E48-9AC9-DBD7703CB08E}">
            <xm:f>LEFT(Identifikationsstandard!I13,LEN("x"))="x"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O4</xm:sqref>
        </x14:conditionalFormatting>
        <x14:conditionalFormatting xmlns:xm="http://schemas.microsoft.com/office/excel/2006/main">
          <x14:cfRule type="beginsWith" priority="59" operator="beginsWith" text="x" id="{78CA836F-0A4F-1549-A6A3-9891F6DDC731}">
            <xm:f>LEFT(Identifikationsstandard!N7,LEN("x"))="x"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beginsWith" priority="60" operator="beginsWith" text="x" id="{82F107FF-CF54-1341-B766-DEEED5A61175}">
            <xm:f>LEFT(Identifikationsstandard!N8,LEN("x"))="x"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beginsWith" priority="61" operator="beginsWith" text="x" id="{44ED404E-626B-744E-8720-CA66179954D6}">
            <xm:f>LEFT(Identifikationsstandard!N9,LEN("x"))="x"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beginsWith" priority="62" operator="beginsWith" text="x" id="{5B880C9A-66BB-084A-AC75-5F8C37F28EEC}">
            <xm:f>LEFT(Identifikationsstandard!N10,LEN("x"))="x"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63" operator="beginsWith" text="x" id="{9B4F281D-5057-2242-90B9-189B0E704DB4}">
            <xm:f>LEFT(Identifikationsstandard!N11,LEN("x"))="x"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64" operator="beginsWith" text="x" id="{780E9B74-C167-6B4A-8D90-065A03DDBBFC}">
            <xm:f>LEFT(Identifikationsstandard!N12,LEN("x"))="x"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65" operator="beginsWith" text="x" id="{2D4CF5AC-5D74-A842-9E57-CDBC8D10567E}">
            <xm:f>LEFT(Identifikationsstandard!N13,LEN("x"))="x"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66" operator="beginsWith" text="x" id="{0D47F343-6D81-4349-A22E-598C62513289}">
            <xm:f>LEFT(Identifikationsstandard!N6,LEN("x"))="x"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H6 I20</xm:sqref>
        </x14:conditionalFormatting>
        <x14:conditionalFormatting xmlns:xm="http://schemas.microsoft.com/office/excel/2006/main">
          <x14:cfRule type="beginsWith" priority="67" operator="beginsWith" text="x" id="{39CAFDF8-D7FA-CD41-A35D-BB261BC56DDD}">
            <xm:f>LEFT(Identifikationsstandard!P8,LEN("x"))="x"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K8 J7</xm:sqref>
        </x14:conditionalFormatting>
        <x14:conditionalFormatting xmlns:xm="http://schemas.microsoft.com/office/excel/2006/main">
          <x14:cfRule type="beginsWith" priority="68" operator="beginsWith" text="x" id="{61EB5564-70F0-3048-A389-5B70629BE1BF}">
            <xm:f>LEFT(Identifikationsstandard!P9,LEN("x"))="x"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L8 K7</xm:sqref>
        </x14:conditionalFormatting>
        <x14:conditionalFormatting xmlns:xm="http://schemas.microsoft.com/office/excel/2006/main">
          <x14:cfRule type="beginsWith" priority="69" operator="beginsWith" text="x" id="{E1403640-8F62-C940-A16A-7538B05396AF}">
            <xm:f>LEFT(Identifikationsstandard!P10,LEN("x"))="x"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M8 L7</xm:sqref>
        </x14:conditionalFormatting>
        <x14:conditionalFormatting xmlns:xm="http://schemas.microsoft.com/office/excel/2006/main">
          <x14:cfRule type="beginsWith" priority="70" operator="beginsWith" text="x" id="{DCCDCC52-B02D-CB40-B225-F10FB6415253}">
            <xm:f>LEFT(Identifikationsstandard!P11,LEN("x"))="x"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N8 M7</xm:sqref>
        </x14:conditionalFormatting>
        <x14:conditionalFormatting xmlns:xm="http://schemas.microsoft.com/office/excel/2006/main">
          <x14:cfRule type="beginsWith" priority="71" operator="beginsWith" text="x" id="{07C346F6-7E2B-A249-8F5E-04424EB1BA3B}">
            <xm:f>LEFT(Identifikationsstandard!P12,LEN("x"))="x"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O8 N7</xm:sqref>
        </x14:conditionalFormatting>
        <x14:conditionalFormatting xmlns:xm="http://schemas.microsoft.com/office/excel/2006/main">
          <x14:cfRule type="beginsWith" priority="72" operator="beginsWith" text="x" id="{B89557ED-94EE-764F-8355-60840E9D9587}">
            <xm:f>LEFT(Identifikationsstandard!P13,LEN("x"))="x"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73" operator="beginsWith" text="x" id="{ADAAF40A-9DDC-6E4B-86F4-96D269B492E8}">
            <xm:f>LEFT(Identifikationsstandard!P7,LEN("x"))="x"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I7 J8</xm:sqref>
        </x14:conditionalFormatting>
        <x14:conditionalFormatting xmlns:xm="http://schemas.microsoft.com/office/excel/2006/main">
          <x14:cfRule type="beginsWith" priority="74" operator="beginsWith" text="x" id="{3254A18A-143D-4B42-819B-2D125399CA4C}">
            <xm:f>LEFT(Identifikationsstandard!H4,LEN("x"))="x"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E4:F4 H7:H14 I8:I14 J9:K14 L10:L14 M11:M14 N12:N14 O14 E5:G14</xm:sqref>
        </x14:conditionalFormatting>
        <x14:conditionalFormatting xmlns:xm="http://schemas.microsoft.com/office/excel/2006/main">
          <x14:cfRule type="beginsWith" priority="12" operator="beginsWith" text="x" id="{6FECF2F6-238D-8B41-A015-DF331F05FD64}">
            <xm:f>LEFT(Identifikationsstandard!L22,LEN("x"))="x"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I17:K17</xm:sqref>
        </x14:conditionalFormatting>
        <x14:conditionalFormatting xmlns:xm="http://schemas.microsoft.com/office/excel/2006/main">
          <x14:cfRule type="beginsWith" priority="13" operator="beginsWith" text="x" id="{C8DACA35-2F65-D746-86E0-AF2C5A0A3C7C}">
            <xm:f>LEFT(Identifikationsstandard!N23,LEN("x"))="x"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14" operator="beginsWith" text="x" id="{7C9DD21E-C6BF-FF49-9051-68692E131D09}">
            <xm:f>LEFT(Identifikationsstandard!N24,LEN("x"))="x"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15" operator="beginsWith" text="x" id="{1D10D95C-9161-5E4D-88C9-B80E308C9E09}">
            <xm:f>LEFT(Identifikationsstandard!N25,LEN("x"))="x"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16" operator="beginsWith" text="x" id="{C70FB566-83BF-8147-909C-C92E54CA6B76}">
            <xm:f>LEFT(Identifikationsstandard!N26,LEN("x"))="x"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1" operator="beginsWith" text="x" id="{E1673D60-9532-A948-A111-C41D16E73419}">
            <xm:f>LEFT(Identifikationsstandard!L24,LEN("x"))="x"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I18:K18</xm:sqref>
        </x14:conditionalFormatting>
        <x14:conditionalFormatting xmlns:xm="http://schemas.microsoft.com/office/excel/2006/main">
          <x14:cfRule type="beginsWith" priority="22" operator="beginsWith" text="x" id="{7594D0CE-0781-A641-88BB-6F76C023F7E3}">
            <xm:f>LEFT(Identifikationsstandard!N25,LEN("x"))="x"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23" operator="beginsWith" text="x" id="{4A95E18C-FEB6-174E-BE0B-B11A2F95F12E}">
            <xm:f>LEFT(Identifikationsstandard!N26,LEN("x"))="x"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4" operator="beginsWith" text="x" id="{28453328-D339-A14C-8848-994C53AC2995}">
            <xm:f>LEFT(Identifikationsstandard!N27,LEN("x"))="x"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25" operator="beginsWith" text="x" id="{090C717E-F0CD-B842-9AF9-218126C22852}">
            <xm:f>LEFT(Identifikationsstandard!N28,LEN("x"))="x"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26" operator="beginsWith" text="x" id="{7ED298F0-B6F7-0C4B-96EA-A47854346154}">
            <xm:f>LEFT(Identifikationsstandard!O24,LEN("x"))="x"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I20:K20</xm:sqref>
        </x14:conditionalFormatting>
        <x14:conditionalFormatting xmlns:xm="http://schemas.microsoft.com/office/excel/2006/main">
          <x14:cfRule type="beginsWith" priority="27" operator="beginsWith" text="x" id="{550B7D82-5236-8042-A3B6-3C779A81C6B3}">
            <xm:f>LEFT(Identifikationsstandard!N24,LEN("x"))="x"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K20:L20 I19:K19</xm:sqref>
        </x14:conditionalFormatting>
        <x14:conditionalFormatting xmlns:xm="http://schemas.microsoft.com/office/excel/2006/main">
          <x14:cfRule type="beginsWith" priority="28" operator="beginsWith" text="x" id="{A01A27CD-7F6D-6940-A53D-A0DF6FFF0393}">
            <xm:f>LEFT(Identifikationsstandard!P25,LEN("x"))="x"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M20 L19</xm:sqref>
        </x14:conditionalFormatting>
        <x14:conditionalFormatting xmlns:xm="http://schemas.microsoft.com/office/excel/2006/main">
          <x14:cfRule type="beginsWith" priority="29" operator="beginsWith" text="x" id="{04012E70-7438-2C41-8906-0631E8BA0B9D}">
            <xm:f>LEFT(Identifikationsstandard!P26,LEN("x"))="x"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N20 M19</xm:sqref>
        </x14:conditionalFormatting>
        <x14:conditionalFormatting xmlns:xm="http://schemas.microsoft.com/office/excel/2006/main">
          <x14:cfRule type="beginsWith" priority="30" operator="beginsWith" text="x" id="{49CC1AE0-7AA5-2648-B121-7FD2EEA659A8}">
            <xm:f>LEFT(Identifikationsstandard!P27,LEN("x"))="x"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O20 N19</xm:sqref>
        </x14:conditionalFormatting>
        <x14:conditionalFormatting xmlns:xm="http://schemas.microsoft.com/office/excel/2006/main">
          <x14:cfRule type="beginsWith" priority="31" operator="beginsWith" text="x" id="{41DF104B-DECB-E14B-A95F-1200A00B1214}">
            <xm:f>LEFT(Identifikationsstandard!P28,LEN("x"))="x"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6" operator="beginsWith" text="x" id="{31F1A76D-A502-6A4D-8CC8-BE8520EF3E5E}">
            <xm:f>LEFT(Identifikationsstandard!G17,LEN("x"))="x"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H20 E18:G20 E17:I17</xm:sqref>
        </x14:conditionalFormatting>
        <x14:conditionalFormatting xmlns:xm="http://schemas.microsoft.com/office/excel/2006/main">
          <x14:cfRule type="beginsWith" priority="1" operator="beginsWith" text="x" id="{722A0A72-F837-AF4B-ACC6-8D05D033CC8A}">
            <xm:f>LEFT(Identifikationsstandard!M23,LEN("x"))="x"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beginsWith" priority="2" operator="beginsWith" text="x" id="{202902F8-E8C5-C04F-AD7B-B9F48C3B61F4}">
            <xm:f>LEFT(Identifikationsstandard!M25,LEN("x"))="x"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beginsWith" priority="3" operator="beginsWith" text="x" id="{455662A6-64AF-B247-A14F-590D0E18B8BF}">
            <xm:f>LEFT(Identifikationsstandard!O25,LEN("x"))="x"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m:sqref>K19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0">
        <x14:dataValidation type="list" allowBlank="1" showInputMessage="1" showErrorMessage="1">
          <x14:formula1>
            <xm:f>Tabelle3!$C$19:$D$19</xm:f>
          </x14:formula1>
          <xm:sqref>G5 G18</xm:sqref>
        </x14:dataValidation>
        <x14:dataValidation type="list" errorStyle="information" allowBlank="1" showInputMessage="1" showErrorMessage="1" errorTitle="Falsche Zahl">
          <x14:formula1>
            <xm:f>Tabelle3!$E$19:$F$19</xm:f>
          </x14:formula1>
          <xm:sqref>H19</xm:sqref>
        </x14:dataValidation>
        <x14:dataValidation type="list" allowBlank="1" showInputMessage="1" showErrorMessage="1">
          <x14:formula1>
            <xm:f>Tabelle3!$C$20:$D$20</xm:f>
          </x14:formula1>
          <xm:sqref>H18</xm:sqref>
        </x14:dataValidation>
        <x14:dataValidation type="list" allowBlank="1" showInputMessage="1" showErrorMessage="1">
          <x14:formula1>
            <xm:f>Tabelle3!$A$21:$B$21</xm:f>
          </x14:formula1>
          <xm:sqref>H17</xm:sqref>
        </x14:dataValidation>
        <x14:dataValidation type="list" allowBlank="1" showInputMessage="1" showErrorMessage="1">
          <x14:formula1>
            <xm:f>Tabelle3!$A$20:$B$20</xm:f>
          </x14:formula1>
          <xm:sqref>G17</xm:sqref>
        </x14:dataValidation>
        <x14:dataValidation type="list" allowBlank="1" showInputMessage="1" showErrorMessage="1">
          <x14:formula1>
            <xm:f>Tabelle3!$A$19:$B$19</xm:f>
          </x14:formula1>
          <xm:sqref>F17</xm:sqref>
        </x14:dataValidation>
        <x14:dataValidation type="list" allowBlank="1" showInputMessage="1" showErrorMessage="1">
          <x14:formula1>
            <xm:f>Tabelle3!$I19:$J19</xm:f>
          </x14:formula1>
          <xm:sqref>J8</xm:sqref>
        </x14:dataValidation>
        <x14:dataValidation type="list" allowBlank="1" showInputMessage="1" showErrorMessage="1">
          <x14:formula1>
            <xm:f>Tabelle3!$I24:$J24</xm:f>
          </x14:formula1>
          <xm:sqref>O8</xm:sqref>
        </x14:dataValidation>
        <x14:dataValidation type="list" allowBlank="1" showInputMessage="1" showErrorMessage="1">
          <x14:formula1>
            <xm:f>Tabelle3!$I23:$J23</xm:f>
          </x14:formula1>
          <xm:sqref>N8</xm:sqref>
        </x14:dataValidation>
        <x14:dataValidation type="list" allowBlank="1" showInputMessage="1" showErrorMessage="1">
          <x14:formula1>
            <xm:f>Tabelle3!$I22:$J22</xm:f>
          </x14:formula1>
          <xm:sqref>M8</xm:sqref>
        </x14:dataValidation>
        <x14:dataValidation type="list" allowBlank="1" showInputMessage="1" showErrorMessage="1">
          <x14:formula1>
            <xm:f>Tabelle3!$I21:$J21</xm:f>
          </x14:formula1>
          <xm:sqref>L8</xm:sqref>
        </x14:dataValidation>
        <x14:dataValidation type="list" allowBlank="1" showInputMessage="1" showErrorMessage="1">
          <x14:formula1>
            <xm:f>Tabelle3!$I20:$J20</xm:f>
          </x14:formula1>
          <xm:sqref>K8</xm:sqref>
        </x14:dataValidation>
        <x14:dataValidation type="list" operator="notBetween" allowBlank="1" showInputMessage="1" showErrorMessage="1">
          <x14:formula1>
            <xm:f>Tabelle3!$G19:$H19</xm:f>
          </x14:formula1>
          <xm:sqref>I7</xm:sqref>
        </x14:dataValidation>
        <x14:dataValidation type="list" operator="notBetween" allowBlank="1" showInputMessage="1" showErrorMessage="1">
          <x14:formula1>
            <xm:f>Tabelle3!$G25:$H25</xm:f>
          </x14:formula1>
          <xm:sqref>O7</xm:sqref>
        </x14:dataValidation>
        <x14:dataValidation type="list" operator="notBetween" allowBlank="1" showInputMessage="1" showErrorMessage="1">
          <x14:formula1>
            <xm:f>Tabelle3!$G24:$H24</xm:f>
          </x14:formula1>
          <xm:sqref>N7</xm:sqref>
        </x14:dataValidation>
        <x14:dataValidation type="list" operator="notBetween" allowBlank="1" showInputMessage="1" showErrorMessage="1">
          <x14:formula1>
            <xm:f>Tabelle3!$G23:$H23</xm:f>
          </x14:formula1>
          <xm:sqref>M7</xm:sqref>
        </x14:dataValidation>
        <x14:dataValidation type="list" operator="notBetween" allowBlank="1" showInputMessage="1" showErrorMessage="1">
          <x14:formula1>
            <xm:f>Tabelle3!$G22:$H22</xm:f>
          </x14:formula1>
          <xm:sqref>L7</xm:sqref>
        </x14:dataValidation>
        <x14:dataValidation type="list" operator="notBetween" allowBlank="1" showInputMessage="1" showErrorMessage="1">
          <x14:formula1>
            <xm:f>Tabelle3!$G21:$H21</xm:f>
          </x14:formula1>
          <xm:sqref>K7</xm:sqref>
        </x14:dataValidation>
        <x14:dataValidation type="list" operator="notBetween" allowBlank="1" showInputMessage="1" showErrorMessage="1">
          <x14:formula1>
            <xm:f>Tabelle3!$G20:$H20</xm:f>
          </x14:formula1>
          <xm:sqref>J7</xm:sqref>
        </x14:dataValidation>
        <x14:dataValidation type="list" errorStyle="information" allowBlank="1" showInputMessage="1" showErrorMessage="1" errorTitle="Falsche Zahl">
          <x14:formula1>
            <xm:f>Tabelle3!$E19:$F19</xm:f>
          </x14:formula1>
          <xm:sqref>H6</xm:sqref>
        </x14:dataValidation>
        <x14:dataValidation type="list" errorStyle="information" allowBlank="1" showInputMessage="1" showErrorMessage="1" errorTitle="Falsche Zahl">
          <x14:formula1>
            <xm:f>Tabelle3!$E26:$F26</xm:f>
          </x14:formula1>
          <xm:sqref>O6</xm:sqref>
        </x14:dataValidation>
        <x14:dataValidation type="list" errorStyle="information" allowBlank="1" showInputMessage="1" showErrorMessage="1" errorTitle="Falsche Zahl">
          <x14:formula1>
            <xm:f>Tabelle3!$E25:$F25</xm:f>
          </x14:formula1>
          <xm:sqref>N6</xm:sqref>
        </x14:dataValidation>
        <x14:dataValidation type="list" errorStyle="information" allowBlank="1" showInputMessage="1" showErrorMessage="1" errorTitle="Falsche Zahl">
          <x14:formula1>
            <xm:f>Tabelle3!$E24:$F24</xm:f>
          </x14:formula1>
          <xm:sqref>M6</xm:sqref>
        </x14:dataValidation>
        <x14:dataValidation type="list" errorStyle="information" allowBlank="1" showInputMessage="1" showErrorMessage="1" errorTitle="Falsche Zahl">
          <x14:formula1>
            <xm:f>Tabelle3!$E23:$F23</xm:f>
          </x14:formula1>
          <xm:sqref>L6</xm:sqref>
        </x14:dataValidation>
        <x14:dataValidation type="list" errorStyle="information" allowBlank="1" showInputMessage="1" showErrorMessage="1" errorTitle="Falsche Zahl">
          <x14:formula1>
            <xm:f>Tabelle3!$E22:$F22</xm:f>
          </x14:formula1>
          <xm:sqref>K6</xm:sqref>
        </x14:dataValidation>
        <x14:dataValidation type="list" errorStyle="information" allowBlank="1" showInputMessage="1" showErrorMessage="1" errorTitle="Falsche Zahl">
          <x14:formula1>
            <xm:f>Tabelle3!$E21:$F21</xm:f>
          </x14:formula1>
          <xm:sqref>J6</xm:sqref>
        </x14:dataValidation>
        <x14:dataValidation type="list" errorStyle="information" allowBlank="1" showInputMessage="1" showErrorMessage="1" errorTitle="Falsche Zahl">
          <x14:formula1>
            <xm:f>Tabelle3!$E20:$F20</xm:f>
          </x14:formula1>
          <xm:sqref>I6</xm:sqref>
        </x14:dataValidation>
        <x14:dataValidation type="list" allowBlank="1" showInputMessage="1" showErrorMessage="1">
          <x14:formula1>
            <xm:f>Tabelle3!D20:E20</xm:f>
          </x14:formula1>
          <xm:sqref>H5</xm:sqref>
        </x14:dataValidation>
        <x14:dataValidation type="list" allowBlank="1" showInputMessage="1" showErrorMessage="1">
          <x14:formula1>
            <xm:f>Tabelle3!D27:E27</xm:f>
          </x14:formula1>
          <xm:sqref>O5</xm:sqref>
        </x14:dataValidation>
        <x14:dataValidation type="list" allowBlank="1" showInputMessage="1" showErrorMessage="1">
          <x14:formula1>
            <xm:f>Tabelle3!D26:E26</xm:f>
          </x14:formula1>
          <xm:sqref>N5</xm:sqref>
        </x14:dataValidation>
        <x14:dataValidation type="list" allowBlank="1" showInputMessage="1" showErrorMessage="1">
          <x14:formula1>
            <xm:f>Tabelle3!D25:E25</xm:f>
          </x14:formula1>
          <xm:sqref>M5</xm:sqref>
        </x14:dataValidation>
        <x14:dataValidation type="list" allowBlank="1" showInputMessage="1" showErrorMessage="1">
          <x14:formula1>
            <xm:f>Tabelle3!D24:E24</xm:f>
          </x14:formula1>
          <xm:sqref>L5</xm:sqref>
        </x14:dataValidation>
        <x14:dataValidation type="list" allowBlank="1" showInputMessage="1" showErrorMessage="1">
          <x14:formula1>
            <xm:f>Tabelle3!D23:E23</xm:f>
          </x14:formula1>
          <xm:sqref>K5</xm:sqref>
        </x14:dataValidation>
        <x14:dataValidation type="list" allowBlank="1" showInputMessage="1" showErrorMessage="1">
          <x14:formula1>
            <xm:f>Tabelle3!D22:E22</xm:f>
          </x14:formula1>
          <xm:sqref>J5</xm:sqref>
        </x14:dataValidation>
        <x14:dataValidation type="list" allowBlank="1" showInputMessage="1" showErrorMessage="1">
          <x14:formula1>
            <xm:f>Tabelle3!D21:E21</xm:f>
          </x14:formula1>
          <xm:sqref>I5</xm:sqref>
        </x14:dataValidation>
        <x14:dataValidation type="list" allowBlank="1" showInputMessage="1" showErrorMessage="1">
          <x14:formula1>
            <xm:f>Tabelle3!$Q19:$R19</xm:f>
          </x14:formula1>
          <xm:sqref>N12</xm:sqref>
        </x14:dataValidation>
        <x14:dataValidation type="list" allowBlank="1" showInputMessage="1" showErrorMessage="1">
          <x14:formula1>
            <xm:f>Tabelle3!$Q20:$R20</xm:f>
          </x14:formula1>
          <xm:sqref>O12</xm:sqref>
        </x14:dataValidation>
        <x14:dataValidation type="list" allowBlank="1" showInputMessage="1" showErrorMessage="1">
          <x14:formula1>
            <xm:f>Tabelle3!$O19:$P19</xm:f>
          </x14:formula1>
          <xm:sqref>M11</xm:sqref>
        </x14:dataValidation>
        <x14:dataValidation type="list" allowBlank="1" showInputMessage="1" showErrorMessage="1">
          <x14:formula1>
            <xm:f>Tabelle3!$O21:$P21</xm:f>
          </x14:formula1>
          <xm:sqref>O11</xm:sqref>
        </x14:dataValidation>
        <x14:dataValidation type="list" allowBlank="1" showInputMessage="1" showErrorMessage="1">
          <x14:formula1>
            <xm:f>Tabelle3!$O20:$P20</xm:f>
          </x14:formula1>
          <xm:sqref>N11</xm:sqref>
        </x14:dataValidation>
        <x14:dataValidation type="list" allowBlank="1" showInputMessage="1" showErrorMessage="1">
          <x14:formula1>
            <xm:f>Tabelle3!$M19:$N19</xm:f>
          </x14:formula1>
          <xm:sqref>L10</xm:sqref>
        </x14:dataValidation>
        <x14:dataValidation type="list" allowBlank="1" showInputMessage="1" showErrorMessage="1">
          <x14:formula1>
            <xm:f>Tabelle3!$M22:$N22</xm:f>
          </x14:formula1>
          <xm:sqref>O10</xm:sqref>
        </x14:dataValidation>
        <x14:dataValidation type="list" allowBlank="1" showInputMessage="1" showErrorMessage="1">
          <x14:formula1>
            <xm:f>Tabelle3!$M21:$N21</xm:f>
          </x14:formula1>
          <xm:sqref>N10</xm:sqref>
        </x14:dataValidation>
        <x14:dataValidation type="list" allowBlank="1" showInputMessage="1" showErrorMessage="1">
          <x14:formula1>
            <xm:f>Tabelle3!$M20:$N20</xm:f>
          </x14:formula1>
          <xm:sqref>M10</xm:sqref>
        </x14:dataValidation>
        <x14:dataValidation type="list" allowBlank="1" showInputMessage="1" showErrorMessage="1">
          <x14:formula1>
            <xm:f>Tabelle3!$K19:$L19</xm:f>
          </x14:formula1>
          <xm:sqref>K9</xm:sqref>
        </x14:dataValidation>
        <x14:dataValidation type="list" allowBlank="1" showInputMessage="1" showErrorMessage="1">
          <x14:formula1>
            <xm:f>Tabelle3!$K23:$L23</xm:f>
          </x14:formula1>
          <xm:sqref>O9</xm:sqref>
        </x14:dataValidation>
        <x14:dataValidation type="list" allowBlank="1" showInputMessage="1" showErrorMessage="1">
          <x14:formula1>
            <xm:f>Tabelle3!$K22:$L22</xm:f>
          </x14:formula1>
          <xm:sqref>N9</xm:sqref>
        </x14:dataValidation>
        <x14:dataValidation type="list" allowBlank="1" showInputMessage="1" showErrorMessage="1">
          <x14:formula1>
            <xm:f>Tabelle3!$K21:$L21</xm:f>
          </x14:formula1>
          <xm:sqref>M9</xm:sqref>
        </x14:dataValidation>
        <x14:dataValidation type="list" allowBlank="1" showInputMessage="1" showErrorMessage="1">
          <x14:formula1>
            <xm:f>Tabelle3!$K20:$L20</xm:f>
          </x14:formula1>
          <xm:sqref>L9</xm:sqref>
        </x14:dataValidation>
        <x14:dataValidation type="list" allowBlank="1" showInputMessage="1" showErrorMessage="1">
          <x14:formula1>
            <xm:f>Tabelle3!$S19:$T19</xm:f>
          </x14:formula1>
          <xm:sqref>O13</xm:sqref>
        </x14:dataValidation>
        <x14:dataValidation type="list" allowBlank="1" showInputMessage="1" showErrorMessage="1">
          <x14:formula1>
            <xm:f>Tabelle3!$A19:$B19</xm:f>
          </x14:formula1>
          <xm:sqref>F4</xm:sqref>
        </x14:dataValidation>
        <x14:dataValidation type="list" allowBlank="1" showInputMessage="1" showErrorMessage="1">
          <x14:formula1>
            <xm:f>Tabelle3!$A28:$B28</xm:f>
          </x14:formula1>
          <xm:sqref>O4</xm:sqref>
        </x14:dataValidation>
        <x14:dataValidation type="list" allowBlank="1" showInputMessage="1" showErrorMessage="1">
          <x14:formula1>
            <xm:f>Tabelle3!$A27:$B27</xm:f>
          </x14:formula1>
          <xm:sqref>N4</xm:sqref>
        </x14:dataValidation>
        <x14:dataValidation type="list" allowBlank="1" showInputMessage="1" showErrorMessage="1">
          <x14:formula1>
            <xm:f>Tabelle3!$A26:$B26</xm:f>
          </x14:formula1>
          <xm:sqref>M4</xm:sqref>
        </x14:dataValidation>
        <x14:dataValidation type="list" allowBlank="1" showInputMessage="1" showErrorMessage="1">
          <x14:formula1>
            <xm:f>Tabelle3!$A25:$B25</xm:f>
          </x14:formula1>
          <xm:sqref>L4</xm:sqref>
        </x14:dataValidation>
        <x14:dataValidation type="list" allowBlank="1" showInputMessage="1" showErrorMessage="1">
          <x14:formula1>
            <xm:f>Tabelle3!$A24:$B24</xm:f>
          </x14:formula1>
          <xm:sqref>K4</xm:sqref>
        </x14:dataValidation>
        <x14:dataValidation type="list" allowBlank="1" showInputMessage="1" showErrorMessage="1">
          <x14:formula1>
            <xm:f>Tabelle3!$A23:$B23</xm:f>
          </x14:formula1>
          <xm:sqref>J4</xm:sqref>
        </x14:dataValidation>
        <x14:dataValidation type="list" allowBlank="1" showInputMessage="1" showErrorMessage="1">
          <x14:formula1>
            <xm:f>Tabelle3!$A22:$B22</xm:f>
          </x14:formula1>
          <xm:sqref>I4</xm:sqref>
        </x14:dataValidation>
        <x14:dataValidation type="list" allowBlank="1" showInputMessage="1" showErrorMessage="1">
          <x14:formula1>
            <xm:f>Tabelle3!$A21:$B21</xm:f>
          </x14:formula1>
          <xm:sqref>H4</xm:sqref>
        </x14:dataValidation>
        <x14:dataValidation type="list" allowBlank="1" showInputMessage="1" showErrorMessage="1">
          <x14:formula1>
            <xm:f>Tabelle3!$A20:$B20</xm:f>
          </x14:formula1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Identifikationsstandard</vt:lpstr>
      <vt:lpstr>Klassifikationsstandard</vt:lpstr>
      <vt:lpstr>Tabelle3</vt:lpstr>
      <vt:lpstr>Katalogaustauschformate</vt:lpstr>
      <vt:lpstr>Transaktionsstandards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Heimes, Pit</cp:lastModifiedBy>
  <dcterms:created xsi:type="dcterms:W3CDTF">2016-07-06T13:07:28Z</dcterms:created>
  <dcterms:modified xsi:type="dcterms:W3CDTF">2016-12-06T13:11:18Z</dcterms:modified>
</cp:coreProperties>
</file>