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schung\eStepMittelstand_1920\05 Arbeitsinhalte und -berichte\05 Aktuelle Arbeit\AP6_Öffentlichkeitsarbeit und Transfer\Website\"/>
    </mc:Choice>
  </mc:AlternateContent>
  <bookViews>
    <workbookView xWindow="0" yWindow="0" windowWidth="19200" windowHeight="12045" firstSheet="2" activeTab="3"/>
  </bookViews>
  <sheets>
    <sheet name="Einleitung" sheetId="4" r:id="rId1"/>
    <sheet name="Stammdaten" sheetId="7" r:id="rId2"/>
    <sheet name="Bestellung" sheetId="1" r:id="rId3"/>
    <sheet name="Lieferavisierung" sheetId="12" r:id="rId4"/>
    <sheet name="Rechnung" sheetId="8" r:id="rId5"/>
    <sheet name="Summe" sheetId="11" r:id="rId6"/>
  </sheets>
  <definedNames>
    <definedName name="_xlnm.Print_Area" localSheetId="2">Bestellung!$A$1:$O$43</definedName>
    <definedName name="_xlnm.Print_Area" localSheetId="0">Einleitung!$A$1:$O$32</definedName>
    <definedName name="_xlnm.Print_Area" localSheetId="3">Lieferavisierung!$A$1:$O$48</definedName>
    <definedName name="_xlnm.Print_Area" localSheetId="4">Rechnung!$A$1:$O$47</definedName>
    <definedName name="_xlnm.Print_Area" localSheetId="1">Stammdaten!$A$1:$N$42</definedName>
    <definedName name="_xlnm.Print_Area" localSheetId="5">Summe!$A$1:$O$23</definedName>
  </definedNames>
  <calcPr calcId="162913"/>
</workbook>
</file>

<file path=xl/calcChain.xml><?xml version="1.0" encoding="utf-8"?>
<calcChain xmlns="http://schemas.openxmlformats.org/spreadsheetml/2006/main">
  <c r="R20" i="1" l="1"/>
  <c r="P20" i="1"/>
  <c r="P18" i="1"/>
  <c r="P22" i="1" s="1"/>
  <c r="R18" i="1"/>
  <c r="E35" i="8"/>
  <c r="E36" i="12"/>
  <c r="E30" i="12"/>
  <c r="E10" i="11" s="1"/>
  <c r="M22" i="12"/>
  <c r="K22" i="12"/>
  <c r="G22" i="12"/>
  <c r="E22" i="12"/>
  <c r="R21" i="12"/>
  <c r="P21" i="12"/>
  <c r="R20" i="12"/>
  <c r="P20" i="12"/>
  <c r="R19" i="12"/>
  <c r="P19" i="12"/>
  <c r="R18" i="12"/>
  <c r="P18" i="12"/>
  <c r="R17" i="12"/>
  <c r="R22" i="12" s="1"/>
  <c r="P17" i="12"/>
  <c r="E33" i="1"/>
  <c r="E28" i="1"/>
  <c r="E9" i="11" s="1"/>
  <c r="E33" i="7"/>
  <c r="E28" i="7"/>
  <c r="E8" i="11" s="1"/>
  <c r="E22" i="1"/>
  <c r="R20" i="8"/>
  <c r="P20" i="8"/>
  <c r="R19" i="1"/>
  <c r="P19" i="1"/>
  <c r="R20" i="7"/>
  <c r="P20" i="7"/>
  <c r="R19" i="7"/>
  <c r="P19" i="7"/>
  <c r="E29" i="8"/>
  <c r="E11" i="11"/>
  <c r="M22" i="8"/>
  <c r="K22" i="8"/>
  <c r="G22" i="8"/>
  <c r="E22" i="8"/>
  <c r="R21" i="8"/>
  <c r="P21" i="8"/>
  <c r="R19" i="8"/>
  <c r="P19" i="8"/>
  <c r="R18" i="8"/>
  <c r="P18" i="8"/>
  <c r="R17" i="8"/>
  <c r="P17" i="8"/>
  <c r="P22" i="8" s="1"/>
  <c r="M22" i="7"/>
  <c r="K22" i="7"/>
  <c r="G22" i="7"/>
  <c r="E22" i="7"/>
  <c r="R21" i="7"/>
  <c r="P21" i="7"/>
  <c r="R18" i="7"/>
  <c r="P18" i="7"/>
  <c r="R17" i="7"/>
  <c r="P17" i="7"/>
  <c r="R16" i="7"/>
  <c r="P16" i="7"/>
  <c r="P22" i="7" s="1"/>
  <c r="M22" i="1"/>
  <c r="K22" i="1"/>
  <c r="G22" i="1"/>
  <c r="R17" i="1"/>
  <c r="R22" i="1" s="1"/>
  <c r="R21" i="1"/>
  <c r="R16" i="1"/>
  <c r="P17" i="1"/>
  <c r="P21" i="1"/>
  <c r="P16" i="1"/>
  <c r="P22" i="12"/>
  <c r="R22" i="8"/>
  <c r="R22" i="7"/>
  <c r="E39" i="8" l="1"/>
  <c r="E38" i="8"/>
  <c r="E41" i="8"/>
  <c r="E40" i="8"/>
  <c r="E42" i="12"/>
  <c r="E41" i="12"/>
  <c r="E40" i="12"/>
  <c r="E37" i="7"/>
  <c r="E38" i="7"/>
  <c r="E39" i="7"/>
  <c r="E39" i="1"/>
  <c r="E37" i="1"/>
  <c r="E38" i="1"/>
  <c r="E36" i="1"/>
  <c r="E12" i="11"/>
  <c r="E36" i="7"/>
  <c r="E39" i="12"/>
  <c r="E17" i="11" l="1"/>
  <c r="P9" i="12"/>
  <c r="M8" i="12" s="1"/>
  <c r="M9" i="12" s="1"/>
  <c r="P11" i="12"/>
  <c r="E16" i="11"/>
  <c r="P9" i="1"/>
  <c r="M8" i="1" s="1"/>
  <c r="M9" i="1" s="1"/>
  <c r="P11" i="1"/>
  <c r="E18" i="11"/>
  <c r="P9" i="8"/>
  <c r="M8" i="8" s="1"/>
  <c r="M9" i="8" s="1"/>
  <c r="P11" i="8"/>
  <c r="P11" i="7"/>
  <c r="E15" i="11"/>
  <c r="E19" i="11" s="1"/>
  <c r="P14" i="11" s="1"/>
  <c r="G9" i="11" s="1"/>
  <c r="K10" i="11" s="1"/>
  <c r="P9" i="7"/>
  <c r="M8" i="7" s="1"/>
  <c r="M9" i="7" s="1"/>
  <c r="C44" i="12" l="1"/>
  <c r="G44" i="12"/>
  <c r="C41" i="7"/>
  <c r="G41" i="7"/>
  <c r="G41" i="1"/>
  <c r="C41" i="1"/>
  <c r="G43" i="8"/>
  <c r="C43" i="8"/>
  <c r="P17" i="11"/>
  <c r="G17" i="11" l="1"/>
  <c r="G19" i="11"/>
</calcChain>
</file>

<file path=xl/sharedStrings.xml><?xml version="1.0" encoding="utf-8"?>
<sst xmlns="http://schemas.openxmlformats.org/spreadsheetml/2006/main" count="61" uniqueCount="7">
  <si>
    <t>Minuten</t>
  </si>
  <si>
    <t>Zeitersparnis</t>
  </si>
  <si>
    <t>Kostenersparnis</t>
  </si>
  <si>
    <t>Euro</t>
  </si>
  <si>
    <t>ROI</t>
  </si>
  <si>
    <t>Amortisationszeit (dezimal)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</si>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</sst>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/mm"/>
    <numFmt numFmtId="165" formatCode="mm"/>
    <numFmt numFmtId="166" formatCode="yy"/>
  </numFmts>
  <fonts count="13" x14ac:knownFonts="1"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FFFF"/>
      <name val="Calibri"/>
      <family val="2"/>
    </font>
    <font>
      <sz val="11"/>
      <color theme="9"/>
      <name val="Arial"/>
      <family val="2"/>
    </font>
    <font>
      <sz val="26"/>
      <color theme="1"/>
      <name val="Arial"/>
      <family val="2"/>
    </font>
    <font>
      <sz val="26"/>
      <color theme="9"/>
      <name val="Arial"/>
      <family val="2"/>
    </font>
    <font>
      <b/>
      <sz val="11"/>
      <color theme="9"/>
      <name val="Arial"/>
      <family val="2"/>
    </font>
    <font>
      <sz val="11"/>
      <color rgb="FF123E81"/>
      <name val="Arial"/>
      <family val="2"/>
    </font>
    <font>
      <b/>
      <sz val="11"/>
      <color rgb="FF123E81"/>
      <name val="Arial"/>
      <family val="2"/>
    </font>
    <font>
      <b/>
      <sz val="11"/>
      <color rgb="FFF7964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23E8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4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Border="1"/>
    <xf numFmtId="0" fontId="4" fillId="0" borderId="0" xfId="0" applyFont="1"/>
    <xf numFmtId="4" fontId="2" fillId="2" borderId="0" xfId="0" applyNumberFormat="1" applyFont="1" applyFill="1" applyAlignment="1" applyProtection="1">
      <alignment horizontal="center" vertical="center"/>
    </xf>
    <xf numFmtId="4" fontId="4" fillId="2" borderId="0" xfId="0" applyNumberFormat="1" applyFont="1" applyFill="1" applyAlignment="1" applyProtection="1">
      <alignment horizontal="center" vertical="center"/>
    </xf>
    <xf numFmtId="0" fontId="2" fillId="3" borderId="0" xfId="0" applyFont="1" applyFill="1"/>
    <xf numFmtId="164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4" borderId="0" xfId="0" applyFont="1" applyFill="1" applyBorder="1"/>
    <xf numFmtId="0" fontId="2" fillId="3" borderId="0" xfId="0" applyFont="1" applyFill="1" applyBorder="1"/>
    <xf numFmtId="0" fontId="0" fillId="0" borderId="0" xfId="0"/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165" fontId="8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165" fontId="8" fillId="2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2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 applyProtection="1">
      <alignment horizontal="center" vertical="center"/>
    </xf>
    <xf numFmtId="4" fontId="9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5" borderId="0" xfId="0" applyFont="1" applyFill="1"/>
    <xf numFmtId="0" fontId="10" fillId="2" borderId="0" xfId="0" applyFont="1" applyFill="1"/>
    <xf numFmtId="0" fontId="11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0" xfId="0" applyFont="1"/>
    <xf numFmtId="4" fontId="2" fillId="5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66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center" vertic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23E81"/>
      <color rgb="FFF7964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23813</xdr:colOff>
      <xdr:row>24</xdr:row>
      <xdr:rowOff>0</xdr:rowOff>
    </xdr:from>
    <xdr:to>
      <xdr:col>14</xdr:col>
      <xdr:colOff>4763</xdr:colOff>
      <xdr:row>29</xdr:row>
      <xdr:rowOff>4762</xdr:rowOff>
    </xdr:to>
    <xdr:sp macro="" textlink="">
      <xdr:nvSpPr>
        <xdr:cNvPr id="2" name="Ellipse 1"/>
        <xdr:cNvSpPr/>
      </xdr:nvSpPr>
      <xdr:spPr>
        <a:xfrm>
          <a:off x="5986463" y="109632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1428750</xdr:colOff>
      <xdr:row>5</xdr:row>
      <xdr:rowOff>152399</xdr:rowOff>
    </xdr:from>
    <xdr:to>
      <xdr:col>12</xdr:col>
      <xdr:colOff>228600</xdr:colOff>
      <xdr:row>8</xdr:row>
      <xdr:rowOff>66674</xdr:rowOff>
    </xdr:to>
    <xdr:sp macro="" textlink="">
      <xdr:nvSpPr>
        <xdr:cNvPr id="145" name="Textfeld 144"/>
        <xdr:cNvSpPr txBox="1"/>
      </xdr:nvSpPr>
      <xdr:spPr>
        <a:xfrm>
          <a:off x="3324225" y="3219449"/>
          <a:ext cx="37433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Grundsätzlich können alle Felder frei editiert werden. Lediglich die Felder mit </a:t>
          </a: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F79646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oranger Schrift </a:t>
          </a: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mit Formeln hinterlegt und berechnen sich automatisch.</a:t>
          </a:r>
        </a:p>
      </xdr:txBody>
    </xdr:sp>
    <xdr:clientData/>
  </xdr:twoCellAnchor>
  <xdr:twoCellAnchor>
    <xdr:from>
      <xdr:col>2</xdr:col>
      <xdr:colOff>1428750</xdr:colOff>
      <xdr:row>8</xdr:row>
      <xdr:rowOff>276225</xdr:rowOff>
    </xdr:from>
    <xdr:to>
      <xdr:col>12</xdr:col>
      <xdr:colOff>228600</xdr:colOff>
      <xdr:row>10</xdr:row>
      <xdr:rowOff>514350</xdr:rowOff>
    </xdr:to>
    <xdr:sp macro="" textlink="">
      <xdr:nvSpPr>
        <xdr:cNvPr id="28" name="Textfeld 27"/>
        <xdr:cNvSpPr txBox="1"/>
      </xdr:nvSpPr>
      <xdr:spPr>
        <a:xfrm>
          <a:off x="3324225" y="4200525"/>
          <a:ext cx="37433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Werte, die bei den Rahmenbedingungen hinterlegt  sind, werden zur Bewertung der  eingesparten Zeit heran-gezogen.  Bei "Vorgänge pro Tag" können auch Komma-werte eingegeben werden. So können beispielsweise mit 0,5 auch 10 Belege pro Monat  (bei 20 Arbeitstagen) ab-gebildet werden.</a:t>
          </a:r>
        </a:p>
      </xdr:txBody>
    </xdr:sp>
    <xdr:clientData/>
  </xdr:twoCellAnchor>
  <xdr:twoCellAnchor>
    <xdr:from>
      <xdr:col>2</xdr:col>
      <xdr:colOff>1428750</xdr:colOff>
      <xdr:row>11</xdr:row>
      <xdr:rowOff>66675</xdr:rowOff>
    </xdr:from>
    <xdr:to>
      <xdr:col>12</xdr:col>
      <xdr:colOff>228600</xdr:colOff>
      <xdr:row>14</xdr:row>
      <xdr:rowOff>104775</xdr:rowOff>
    </xdr:to>
    <xdr:sp macro="" textlink="">
      <xdr:nvSpPr>
        <xdr:cNvPr id="35" name="Textfeld 34"/>
        <xdr:cNvSpPr txBox="1"/>
      </xdr:nvSpPr>
      <xdr:spPr>
        <a:xfrm>
          <a:off x="3324225" y="5429250"/>
          <a:ext cx="3743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eingetragenen Einsparpotentiale basieren auf Erfahrungswerten aus PROZEUS-Praxisprojekten (www.prozeus.de). Diese Werte stellen lediglich Orien-tierungswerte dar und sollten individuell angepasst werden.</a:t>
          </a:r>
        </a:p>
      </xdr:txBody>
    </xdr:sp>
    <xdr:clientData/>
  </xdr:twoCellAnchor>
  <xdr:twoCellAnchor>
    <xdr:from>
      <xdr:col>2</xdr:col>
      <xdr:colOff>1428750</xdr:colOff>
      <xdr:row>15</xdr:row>
      <xdr:rowOff>133350</xdr:rowOff>
    </xdr:from>
    <xdr:to>
      <xdr:col>12</xdr:col>
      <xdr:colOff>228600</xdr:colOff>
      <xdr:row>16</xdr:row>
      <xdr:rowOff>266700</xdr:rowOff>
    </xdr:to>
    <xdr:sp macro="" textlink="">
      <xdr:nvSpPr>
        <xdr:cNvPr id="39" name="Textfeld 38"/>
        <xdr:cNvSpPr txBox="1"/>
      </xdr:nvSpPr>
      <xdr:spPr>
        <a:xfrm>
          <a:off x="3324225" y="6162675"/>
          <a:ext cx="3743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 werden die zeitlichen und monetären Werte für die Einzelbelege eingegeben.</a:t>
          </a:r>
        </a:p>
      </xdr:txBody>
    </xdr:sp>
    <xdr:clientData/>
  </xdr:twoCellAnchor>
  <xdr:twoCellAnchor>
    <xdr:from>
      <xdr:col>2</xdr:col>
      <xdr:colOff>1428750</xdr:colOff>
      <xdr:row>21</xdr:row>
      <xdr:rowOff>47624</xdr:rowOff>
    </xdr:from>
    <xdr:to>
      <xdr:col>12</xdr:col>
      <xdr:colOff>228600</xdr:colOff>
      <xdr:row>25</xdr:row>
      <xdr:rowOff>57150</xdr:rowOff>
    </xdr:to>
    <xdr:sp macro="" textlink="">
      <xdr:nvSpPr>
        <xdr:cNvPr id="40" name="Textfeld 39"/>
        <xdr:cNvSpPr txBox="1"/>
      </xdr:nvSpPr>
      <xdr:spPr>
        <a:xfrm>
          <a:off x="3324225" y="7639049"/>
          <a:ext cx="3743325" cy="1362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Zeile der Kostenart "Sonstiges" im jeweiligen Bereich markieren und mit rechter Maustaste "kopieren" und dann "kopierte Zellen einfügen" (rechte Maustaste) auswählen.  Kostenart umbenennen und Wert einfügen.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50" b="0" i="0" u="none" strike="noStrike" kern="0" cap="none" spc="0" normalizeH="0" baseline="0" noProof="0">
            <a:ln>
              <a:noFill/>
            </a:ln>
            <a:solidFill>
              <a:srgbClr val="123E8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neue Kostenart wir automatisch in die Summenfunktion integriert!!!</a:t>
          </a:r>
        </a:p>
      </xdr:txBody>
    </xdr:sp>
    <xdr:clientData/>
  </xdr:twoCellAnchor>
  <xdr:twoCellAnchor>
    <xdr:from>
      <xdr:col>2</xdr:col>
      <xdr:colOff>1428750</xdr:colOff>
      <xdr:row>19</xdr:row>
      <xdr:rowOff>85725</xdr:rowOff>
    </xdr:from>
    <xdr:to>
      <xdr:col>12</xdr:col>
      <xdr:colOff>228600</xdr:colOff>
      <xdr:row>20</xdr:row>
      <xdr:rowOff>209550</xdr:rowOff>
    </xdr:to>
    <xdr:sp macro="" textlink="">
      <xdr:nvSpPr>
        <xdr:cNvPr id="41" name="Textfeld 40"/>
        <xdr:cNvSpPr txBox="1"/>
      </xdr:nvSpPr>
      <xdr:spPr>
        <a:xfrm>
          <a:off x="3324225" y="6896100"/>
          <a:ext cx="37433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Eingabe der jährlichen Projektkosten.</a:t>
          </a:r>
        </a:p>
      </xdr:txBody>
    </xdr:sp>
    <xdr:clientData/>
  </xdr:twoCellAnchor>
  <xdr:twoCellAnchor>
    <xdr:from>
      <xdr:col>2</xdr:col>
      <xdr:colOff>1428750</xdr:colOff>
      <xdr:row>25</xdr:row>
      <xdr:rowOff>266700</xdr:rowOff>
    </xdr:from>
    <xdr:to>
      <xdr:col>12</xdr:col>
      <xdr:colOff>228600</xdr:colOff>
      <xdr:row>27</xdr:row>
      <xdr:rowOff>171450</xdr:rowOff>
    </xdr:to>
    <xdr:sp macro="" textlink="">
      <xdr:nvSpPr>
        <xdr:cNvPr id="42" name="Textfeld 41"/>
        <xdr:cNvSpPr txBox="1"/>
      </xdr:nvSpPr>
      <xdr:spPr>
        <a:xfrm>
          <a:off x="3324225" y="9210675"/>
          <a:ext cx="37433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Dieser Bereich wird automatisch berechnet. Sind die Einsparungen negativ, werden der ROI und die Amortisationszeit nicht berechnet.</a:t>
          </a:r>
        </a:p>
      </xdr:txBody>
    </xdr:sp>
    <xdr:clientData/>
  </xdr:twoCellAnchor>
  <xdr:twoCellAnchor>
    <xdr:from>
      <xdr:col>2</xdr:col>
      <xdr:colOff>1428750</xdr:colOff>
      <xdr:row>17</xdr:row>
      <xdr:rowOff>85725</xdr:rowOff>
    </xdr:from>
    <xdr:to>
      <xdr:col>12</xdr:col>
      <xdr:colOff>228600</xdr:colOff>
      <xdr:row>18</xdr:row>
      <xdr:rowOff>209550</xdr:rowOff>
    </xdr:to>
    <xdr:sp macro="" textlink="">
      <xdr:nvSpPr>
        <xdr:cNvPr id="46" name="Textfeld 45"/>
        <xdr:cNvSpPr txBox="1"/>
      </xdr:nvSpPr>
      <xdr:spPr>
        <a:xfrm>
          <a:off x="3324225" y="7677150"/>
          <a:ext cx="37433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Eingabe der einmaligen Projektkosten.</a:t>
          </a:r>
        </a:p>
      </xdr:txBody>
    </xdr:sp>
    <xdr:clientData/>
  </xdr:twoCellAnchor>
  <xdr:twoCellAnchor editAs="oneCell">
    <xdr:from>
      <xdr:col>1</xdr:col>
      <xdr:colOff>114300</xdr:colOff>
      <xdr:row>2</xdr:row>
      <xdr:rowOff>38100</xdr:rowOff>
    </xdr:from>
    <xdr:to>
      <xdr:col>2</xdr:col>
      <xdr:colOff>1303570</xdr:colOff>
      <xdr:row>2</xdr:row>
      <xdr:rowOff>1247775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95275" y="4000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685800</xdr:colOff>
      <xdr:row>2</xdr:row>
      <xdr:rowOff>0</xdr:rowOff>
    </xdr:from>
    <xdr:to>
      <xdr:col>12</xdr:col>
      <xdr:colOff>257175</xdr:colOff>
      <xdr:row>2</xdr:row>
      <xdr:rowOff>1076321</xdr:rowOff>
    </xdr:to>
    <xdr:sp macro="" textlink="">
      <xdr:nvSpPr>
        <xdr:cNvPr id="57" name="Abgerundetes Rechteck 56"/>
        <xdr:cNvSpPr/>
      </xdr:nvSpPr>
      <xdr:spPr>
        <a:xfrm>
          <a:off x="4410075" y="361950"/>
          <a:ext cx="2686050" cy="1076321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ROI-Kalkulator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Einleitung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819150</xdr:colOff>
      <xdr:row>5</xdr:row>
      <xdr:rowOff>171450</xdr:rowOff>
    </xdr:from>
    <xdr:to>
      <xdr:col>2</xdr:col>
      <xdr:colOff>742950</xdr:colOff>
      <xdr:row>7</xdr:row>
      <xdr:rowOff>28575</xdr:rowOff>
    </xdr:to>
    <xdr:sp macro="" textlink="">
      <xdr:nvSpPr>
        <xdr:cNvPr id="58" name="Abgerundetes Rechteck 57"/>
        <xdr:cNvSpPr/>
      </xdr:nvSpPr>
      <xdr:spPr>
        <a:xfrm>
          <a:off x="1000125" y="32385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Dateneingabe</a:t>
          </a:r>
        </a:p>
      </xdr:txBody>
    </xdr:sp>
    <xdr:clientData/>
  </xdr:twoCellAnchor>
  <xdr:twoCellAnchor>
    <xdr:from>
      <xdr:col>1</xdr:col>
      <xdr:colOff>809625</xdr:colOff>
      <xdr:row>9</xdr:row>
      <xdr:rowOff>0</xdr:rowOff>
    </xdr:from>
    <xdr:to>
      <xdr:col>2</xdr:col>
      <xdr:colOff>733425</xdr:colOff>
      <xdr:row>9</xdr:row>
      <xdr:rowOff>323850</xdr:rowOff>
    </xdr:to>
    <xdr:sp macro="" textlink="">
      <xdr:nvSpPr>
        <xdr:cNvPr id="59" name="Abgerundetes Rechteck 58"/>
        <xdr:cNvSpPr/>
      </xdr:nvSpPr>
      <xdr:spPr>
        <a:xfrm>
          <a:off x="990600" y="43148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1</xdr:col>
      <xdr:colOff>809625</xdr:colOff>
      <xdr:row>11</xdr:row>
      <xdr:rowOff>133350</xdr:rowOff>
    </xdr:from>
    <xdr:to>
      <xdr:col>2</xdr:col>
      <xdr:colOff>733425</xdr:colOff>
      <xdr:row>13</xdr:row>
      <xdr:rowOff>95250</xdr:rowOff>
    </xdr:to>
    <xdr:sp macro="" textlink="">
      <xdr:nvSpPr>
        <xdr:cNvPr id="60" name="Abgerundetes Rechteck 59"/>
        <xdr:cNvSpPr/>
      </xdr:nvSpPr>
      <xdr:spPr>
        <a:xfrm>
          <a:off x="990600" y="54959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Default Einsparungen</a:t>
          </a:r>
        </a:p>
      </xdr:txBody>
    </xdr:sp>
    <xdr:clientData/>
  </xdr:twoCellAnchor>
  <xdr:twoCellAnchor>
    <xdr:from>
      <xdr:col>1</xdr:col>
      <xdr:colOff>809625</xdr:colOff>
      <xdr:row>15</xdr:row>
      <xdr:rowOff>200025</xdr:rowOff>
    </xdr:from>
    <xdr:to>
      <xdr:col>2</xdr:col>
      <xdr:colOff>733425</xdr:colOff>
      <xdr:row>16</xdr:row>
      <xdr:rowOff>133350</xdr:rowOff>
    </xdr:to>
    <xdr:sp macro="" textlink="">
      <xdr:nvSpPr>
        <xdr:cNvPr id="61" name="Abgerundetes Rechteck 60"/>
        <xdr:cNvSpPr/>
      </xdr:nvSpPr>
      <xdr:spPr>
        <a:xfrm>
          <a:off x="990600" y="65532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809625</xdr:colOff>
      <xdr:row>17</xdr:row>
      <xdr:rowOff>76200</xdr:rowOff>
    </xdr:from>
    <xdr:to>
      <xdr:col>2</xdr:col>
      <xdr:colOff>733425</xdr:colOff>
      <xdr:row>18</xdr:row>
      <xdr:rowOff>9525</xdr:rowOff>
    </xdr:to>
    <xdr:sp macro="" textlink="">
      <xdr:nvSpPr>
        <xdr:cNvPr id="62" name="Abgerundetes Rechteck 61"/>
        <xdr:cNvSpPr/>
      </xdr:nvSpPr>
      <xdr:spPr>
        <a:xfrm>
          <a:off x="990600" y="72104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1</xdr:col>
      <xdr:colOff>809625</xdr:colOff>
      <xdr:row>19</xdr:row>
      <xdr:rowOff>95250</xdr:rowOff>
    </xdr:from>
    <xdr:to>
      <xdr:col>2</xdr:col>
      <xdr:colOff>733425</xdr:colOff>
      <xdr:row>20</xdr:row>
      <xdr:rowOff>28575</xdr:rowOff>
    </xdr:to>
    <xdr:sp macro="" textlink="">
      <xdr:nvSpPr>
        <xdr:cNvPr id="63" name="Abgerundetes Rechteck 62"/>
        <xdr:cNvSpPr/>
      </xdr:nvSpPr>
      <xdr:spPr>
        <a:xfrm>
          <a:off x="990600" y="80105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1</xdr:col>
      <xdr:colOff>809625</xdr:colOff>
      <xdr:row>21</xdr:row>
      <xdr:rowOff>95250</xdr:rowOff>
    </xdr:from>
    <xdr:to>
      <xdr:col>2</xdr:col>
      <xdr:colOff>733425</xdr:colOff>
      <xdr:row>22</xdr:row>
      <xdr:rowOff>28575</xdr:rowOff>
    </xdr:to>
    <xdr:sp macro="" textlink="">
      <xdr:nvSpPr>
        <xdr:cNvPr id="64" name="Abgerundetes Rechteck 63"/>
        <xdr:cNvSpPr/>
      </xdr:nvSpPr>
      <xdr:spPr>
        <a:xfrm>
          <a:off x="990600" y="87915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Kostenarten ergänzen</a:t>
          </a:r>
        </a:p>
      </xdr:txBody>
    </xdr:sp>
    <xdr:clientData/>
  </xdr:twoCellAnchor>
  <xdr:twoCellAnchor>
    <xdr:from>
      <xdr:col>1</xdr:col>
      <xdr:colOff>809625</xdr:colOff>
      <xdr:row>25</xdr:row>
      <xdr:rowOff>247650</xdr:rowOff>
    </xdr:from>
    <xdr:to>
      <xdr:col>2</xdr:col>
      <xdr:colOff>733425</xdr:colOff>
      <xdr:row>26</xdr:row>
      <xdr:rowOff>180975</xdr:rowOff>
    </xdr:to>
    <xdr:sp macro="" textlink="">
      <xdr:nvSpPr>
        <xdr:cNvPr id="65" name="Abgerundetes Rechteck 64"/>
        <xdr:cNvSpPr/>
      </xdr:nvSpPr>
      <xdr:spPr>
        <a:xfrm>
          <a:off x="990600" y="102965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1714499</xdr:colOff>
      <xdr:row>15</xdr:row>
      <xdr:rowOff>314325</xdr:rowOff>
    </xdr:to>
    <xdr:grpSp>
      <xdr:nvGrpSpPr>
        <xdr:cNvPr id="268" name="Gruppieren 2"/>
        <xdr:cNvGrpSpPr/>
      </xdr:nvGrpSpPr>
      <xdr:grpSpPr>
        <a:xfrm>
          <a:off x="1895475" y="60293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Abgerundetes Rechteck 3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5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Stammdaten zusammenstellen</a:t>
            </a:r>
          </a:p>
        </xdr:txBody>
      </xdr:sp>
    </xdr:grp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1714499</xdr:colOff>
      <xdr:row>16</xdr:row>
      <xdr:rowOff>314325</xdr:rowOff>
    </xdr:to>
    <xdr:grpSp>
      <xdr:nvGrpSpPr>
        <xdr:cNvPr id="267" name="Gruppieren 5"/>
        <xdr:cNvGrpSpPr/>
      </xdr:nvGrpSpPr>
      <xdr:grpSpPr>
        <a:xfrm>
          <a:off x="1895475" y="64198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Abgerundetes Rechteck 6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Stammdaten erfassen</a:t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1714499</xdr:colOff>
      <xdr:row>17</xdr:row>
      <xdr:rowOff>314325</xdr:rowOff>
    </xdr:to>
    <xdr:grpSp>
      <xdr:nvGrpSpPr>
        <xdr:cNvPr id="266" name="Gruppieren 8"/>
        <xdr:cNvGrpSpPr/>
      </xdr:nvGrpSpPr>
      <xdr:grpSpPr>
        <a:xfrm>
          <a:off x="1895475" y="68103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" name="Abgerundetes Rechteck 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Drucken</a:t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1714499</xdr:colOff>
      <xdr:row>20</xdr:row>
      <xdr:rowOff>314325</xdr:rowOff>
    </xdr:to>
    <xdr:grpSp>
      <xdr:nvGrpSpPr>
        <xdr:cNvPr id="265" name="Gruppieren 11"/>
        <xdr:cNvGrpSpPr/>
      </xdr:nvGrpSpPr>
      <xdr:grpSpPr>
        <a:xfrm>
          <a:off x="1895475" y="79819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" name="Abgerundetes Rechteck 1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1714499</xdr:colOff>
      <xdr:row>21</xdr:row>
      <xdr:rowOff>314325</xdr:rowOff>
    </xdr:to>
    <xdr:grpSp>
      <xdr:nvGrpSpPr>
        <xdr:cNvPr id="264" name="Gruppieren 14"/>
        <xdr:cNvGrpSpPr/>
      </xdr:nvGrpSpPr>
      <xdr:grpSpPr>
        <a:xfrm>
          <a:off x="1895475" y="83724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6" name="Abgerundetes Rechteck 1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0293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20" name="Abgerundetes Rechteck 19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20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15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5" name="Abgerundetes Rechteck 24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26" name="Abgerundetes Rechteck 25"/>
        <xdr:cNvSpPr/>
      </xdr:nvSpPr>
      <xdr:spPr>
        <a:xfrm>
          <a:off x="48577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15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30" name="Abgerundetes Rechteck 29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15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5" name="Abgerundetes Rechteck 34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1714499</xdr:colOff>
      <xdr:row>7</xdr:row>
      <xdr:rowOff>342900</xdr:rowOff>
    </xdr:to>
    <xdr:grpSp>
      <xdr:nvGrpSpPr>
        <xdr:cNvPr id="263" name="Gruppieren 37"/>
        <xdr:cNvGrpSpPr/>
      </xdr:nvGrpSpPr>
      <xdr:grpSpPr>
        <a:xfrm>
          <a:off x="1895475" y="35623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9" name="Abgerundetes Rechteck 38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40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Vorgänge pro Tag</a:t>
            </a:r>
          </a:p>
        </xdr:txBody>
      </xdr:sp>
    </xdr:grp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0</xdr:colOff>
      <xdr:row>7</xdr:row>
      <xdr:rowOff>342900</xdr:rowOff>
    </xdr:to>
    <xdr:sp macro="" textlink="">
      <xdr:nvSpPr>
        <xdr:cNvPr id="44" name="Abgerundetes Rechteck 43"/>
        <xdr:cNvSpPr/>
      </xdr:nvSpPr>
      <xdr:spPr>
        <a:xfrm>
          <a:off x="3724275" y="35623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5</xdr:col>
      <xdr:colOff>0</xdr:colOff>
      <xdr:row>8</xdr:row>
      <xdr:rowOff>342900</xdr:rowOff>
    </xdr:to>
    <xdr:sp macro="" textlink="">
      <xdr:nvSpPr>
        <xdr:cNvPr id="45" name="Abgerundetes Rechteck 44"/>
        <xdr:cNvSpPr/>
      </xdr:nvSpPr>
      <xdr:spPr>
        <a:xfrm>
          <a:off x="3724275" y="3952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9</xdr:row>
      <xdr:rowOff>28575</xdr:rowOff>
    </xdr:from>
    <xdr:to>
      <xdr:col>5</xdr:col>
      <xdr:colOff>0</xdr:colOff>
      <xdr:row>9</xdr:row>
      <xdr:rowOff>342900</xdr:rowOff>
    </xdr:to>
    <xdr:sp macro="" textlink="">
      <xdr:nvSpPr>
        <xdr:cNvPr id="46" name="Abgerundetes Rechteck 45"/>
        <xdr:cNvSpPr/>
      </xdr:nvSpPr>
      <xdr:spPr>
        <a:xfrm>
          <a:off x="3724275" y="4343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27</xdr:row>
      <xdr:rowOff>19050</xdr:rowOff>
    </xdr:from>
    <xdr:to>
      <xdr:col>2</xdr:col>
      <xdr:colOff>1714499</xdr:colOff>
      <xdr:row>27</xdr:row>
      <xdr:rowOff>333375</xdr:rowOff>
    </xdr:to>
    <xdr:grpSp>
      <xdr:nvGrpSpPr>
        <xdr:cNvPr id="261" name="Gruppieren 46"/>
        <xdr:cNvGrpSpPr/>
      </xdr:nvGrpSpPr>
      <xdr:grpSpPr>
        <a:xfrm>
          <a:off x="1895475" y="105251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8" name="Abgerundetes Rechteck 47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49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latin typeface="Arial" pitchFamily="34" charset="0"/>
                <a:cs typeface="Arial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50" name="Abgerundetes Rechteck 49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5</xdr:col>
      <xdr:colOff>0</xdr:colOff>
      <xdr:row>24</xdr:row>
      <xdr:rowOff>333375</xdr:rowOff>
    </xdr:to>
    <xdr:sp macro="" textlink="">
      <xdr:nvSpPr>
        <xdr:cNvPr id="51" name="Abgerundetes Rechteck 50"/>
        <xdr:cNvSpPr/>
      </xdr:nvSpPr>
      <xdr:spPr>
        <a:xfrm>
          <a:off x="3724275" y="85725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1714499</xdr:colOff>
      <xdr:row>24</xdr:row>
      <xdr:rowOff>333375</xdr:rowOff>
    </xdr:to>
    <xdr:grpSp>
      <xdr:nvGrpSpPr>
        <xdr:cNvPr id="260" name="Gruppieren 51"/>
        <xdr:cNvGrpSpPr/>
      </xdr:nvGrpSpPr>
      <xdr:grpSpPr>
        <a:xfrm>
          <a:off x="1895475" y="93535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3" name="Abgerundetes Rechteck 5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5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Konverter</a:t>
            </a:r>
          </a:p>
        </xdr:txBody>
      </xdr:sp>
    </xdr:grp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55" name="Abgerundetes Rechteck 54"/>
        <xdr:cNvSpPr/>
      </xdr:nvSpPr>
      <xdr:spPr>
        <a:xfrm>
          <a:off x="3724275" y="11068050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333375</xdr:rowOff>
    </xdr:to>
    <xdr:sp macro="" textlink="">
      <xdr:nvSpPr>
        <xdr:cNvPr id="56" name="Abgerundetes Rechteck 55"/>
        <xdr:cNvSpPr/>
      </xdr:nvSpPr>
      <xdr:spPr>
        <a:xfrm>
          <a:off x="3724275" y="114585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32</xdr:row>
      <xdr:rowOff>19050</xdr:rowOff>
    </xdr:from>
    <xdr:to>
      <xdr:col>5</xdr:col>
      <xdr:colOff>0</xdr:colOff>
      <xdr:row>32</xdr:row>
      <xdr:rowOff>333375</xdr:rowOff>
    </xdr:to>
    <xdr:sp macro="" textlink="">
      <xdr:nvSpPr>
        <xdr:cNvPr id="57" name="Abgerundetes Rechteck 56"/>
        <xdr:cNvSpPr/>
      </xdr:nvSpPr>
      <xdr:spPr>
        <a:xfrm>
          <a:off x="3724275" y="11849100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1714499</xdr:colOff>
      <xdr:row>30</xdr:row>
      <xdr:rowOff>333375</xdr:rowOff>
    </xdr:to>
    <xdr:grpSp>
      <xdr:nvGrpSpPr>
        <xdr:cNvPr id="259" name="Gruppieren 58"/>
        <xdr:cNvGrpSpPr/>
      </xdr:nvGrpSpPr>
      <xdr:grpSpPr>
        <a:xfrm>
          <a:off x="1895475" y="11487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60" name="Abgerundetes Rechteck 5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6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pro Beleg</a:t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19050</xdr:rowOff>
    </xdr:from>
    <xdr:to>
      <xdr:col>2</xdr:col>
      <xdr:colOff>1714499</xdr:colOff>
      <xdr:row>31</xdr:row>
      <xdr:rowOff>333375</xdr:rowOff>
    </xdr:to>
    <xdr:grpSp>
      <xdr:nvGrpSpPr>
        <xdr:cNvPr id="258" name="Gruppieren 61"/>
        <xdr:cNvGrpSpPr/>
      </xdr:nvGrpSpPr>
      <xdr:grpSpPr>
        <a:xfrm>
          <a:off x="1895475" y="118776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63" name="Abgerundetes Rechteck 6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6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pro Tag</a:t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19050</xdr:rowOff>
    </xdr:from>
    <xdr:to>
      <xdr:col>2</xdr:col>
      <xdr:colOff>1714499</xdr:colOff>
      <xdr:row>32</xdr:row>
      <xdr:rowOff>333375</xdr:rowOff>
    </xdr:to>
    <xdr:grpSp>
      <xdr:nvGrpSpPr>
        <xdr:cNvPr id="257" name="Gruppieren 64"/>
        <xdr:cNvGrpSpPr/>
      </xdr:nvGrpSpPr>
      <xdr:grpSpPr>
        <a:xfrm>
          <a:off x="1895475" y="122682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66" name="Abgerundetes Rechteck 6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6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pro Monat</a:t>
            </a:r>
          </a:p>
        </xdr:txBody>
      </xdr:sp>
    </xdr:grpSp>
    <xdr:clientData/>
  </xdr:twoCellAnchor>
  <xdr:twoCellAnchor>
    <xdr:from>
      <xdr:col>1</xdr:col>
      <xdr:colOff>142875</xdr:colOff>
      <xdr:row>5</xdr:row>
      <xdr:rowOff>28575</xdr:rowOff>
    </xdr:from>
    <xdr:to>
      <xdr:col>2</xdr:col>
      <xdr:colOff>66675</xdr:colOff>
      <xdr:row>6</xdr:row>
      <xdr:rowOff>38099</xdr:rowOff>
    </xdr:to>
    <xdr:grpSp>
      <xdr:nvGrpSpPr>
        <xdr:cNvPr id="254" name="Gruppieren 80"/>
        <xdr:cNvGrpSpPr/>
      </xdr:nvGrpSpPr>
      <xdr:grpSpPr>
        <a:xfrm>
          <a:off x="323850" y="3095625"/>
          <a:ext cx="1638300" cy="323849"/>
          <a:chOff x="723896" y="0"/>
          <a:chExt cx="2738292" cy="517266"/>
        </a:xfrm>
        <a:solidFill>
          <a:srgbClr val="123E81"/>
        </a:solidFill>
        <a:effectLst>
          <a:outerShdw blurRad="50800" dist="38100" dir="2700000" algn="tl" rotWithShape="0">
            <a:srgbClr val="091351">
              <a:alpha val="40000"/>
            </a:srgbClr>
          </a:outerShdw>
        </a:effectLst>
      </xdr:grpSpPr>
      <xdr:sp macro="" textlink="">
        <xdr:nvSpPr>
          <xdr:cNvPr id="82" name="Abgerundetes Rechteck 81"/>
          <xdr:cNvSpPr/>
        </xdr:nvSpPr>
        <xdr:spPr>
          <a:xfrm>
            <a:off x="723896" y="0"/>
            <a:ext cx="2738292" cy="517268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3" name="Abgerundetes Rechteck 4"/>
          <xdr:cNvSpPr/>
        </xdr:nvSpPr>
        <xdr:spPr>
          <a:xfrm>
            <a:off x="739816" y="15214"/>
            <a:ext cx="2706451" cy="486840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Rahmenbedingungen</a:t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84" name="Abgerundetes Rechteck 83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1714499</xdr:colOff>
      <xdr:row>25</xdr:row>
      <xdr:rowOff>333375</xdr:rowOff>
    </xdr:to>
    <xdr:grpSp>
      <xdr:nvGrpSpPr>
        <xdr:cNvPr id="253" name="Gruppieren 84"/>
        <xdr:cNvGrpSpPr/>
      </xdr:nvGrpSpPr>
      <xdr:grpSpPr>
        <a:xfrm>
          <a:off x="1895475" y="97440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86" name="Abgerundetes Rechteck 8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8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Personalkosten</a:t>
            </a:r>
          </a:p>
        </xdr:txBody>
      </xdr:sp>
    </xdr:grpSp>
    <xdr:clientData/>
  </xdr:twoCellAnchor>
  <xdr:twoCellAnchor editAs="oneCell">
    <xdr:from>
      <xdr:col>9</xdr:col>
      <xdr:colOff>9525</xdr:colOff>
      <xdr:row>10</xdr:row>
      <xdr:rowOff>276225</xdr:rowOff>
    </xdr:from>
    <xdr:to>
      <xdr:col>10</xdr:col>
      <xdr:colOff>619125</xdr:colOff>
      <xdr:row>11</xdr:row>
      <xdr:rowOff>161925</xdr:rowOff>
    </xdr:to>
    <xdr:pic>
      <xdr:nvPicPr>
        <xdr:cNvPr id="2095" name="Grafik 94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9815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10</xdr:row>
      <xdr:rowOff>19050</xdr:rowOff>
    </xdr:from>
    <xdr:to>
      <xdr:col>10</xdr:col>
      <xdr:colOff>561975</xdr:colOff>
      <xdr:row>10</xdr:row>
      <xdr:rowOff>390525</xdr:rowOff>
    </xdr:to>
    <xdr:sp macro="" textlink="">
      <xdr:nvSpPr>
        <xdr:cNvPr id="96" name="Textfeld 95"/>
        <xdr:cNvSpPr txBox="1"/>
      </xdr:nvSpPr>
      <xdr:spPr>
        <a:xfrm>
          <a:off x="5753100" y="4724400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ea typeface="+mn-ea"/>
              <a:cs typeface="Arial" pitchFamily="34" charset="0"/>
            </a:rPr>
            <a:t>mit</a:t>
          </a:r>
          <a:r>
            <a:rPr lang="de-DE" sz="1100" b="1">
              <a:solidFill>
                <a:srgbClr val="091351"/>
              </a:solidFill>
              <a:latin typeface="Arial" pitchFamily="34" charset="0"/>
              <a:cs typeface="Arial" pitchFamily="34" charset="0"/>
            </a:rPr>
            <a:t> EDI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1714499</xdr:colOff>
      <xdr:row>8</xdr:row>
      <xdr:rowOff>352425</xdr:rowOff>
    </xdr:to>
    <xdr:grpSp>
      <xdr:nvGrpSpPr>
        <xdr:cNvPr id="251" name="Gruppieren 98"/>
        <xdr:cNvGrpSpPr/>
      </xdr:nvGrpSpPr>
      <xdr:grpSpPr>
        <a:xfrm>
          <a:off x="1895475" y="39624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0" name="Abgerundetes Rechteck 9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 b="0"/>
          </a:p>
        </xdr:txBody>
      </xdr:sp>
      <xdr:sp macro="" textlink="">
        <xdr:nvSpPr>
          <xdr:cNvPr id="10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Arbeitstage pro Monat</a:t>
            </a:r>
          </a:p>
        </xdr:txBody>
      </xdr:sp>
    </xdr:grpSp>
    <xdr:clientData/>
  </xdr:twoCellAnchor>
  <xdr:twoCellAnchor editAs="oneCell">
    <xdr:from>
      <xdr:col>4</xdr:col>
      <xdr:colOff>19050</xdr:colOff>
      <xdr:row>10</xdr:row>
      <xdr:rowOff>276225</xdr:rowOff>
    </xdr:from>
    <xdr:to>
      <xdr:col>4</xdr:col>
      <xdr:colOff>752475</xdr:colOff>
      <xdr:row>11</xdr:row>
      <xdr:rowOff>171450</xdr:rowOff>
    </xdr:to>
    <xdr:pic>
      <xdr:nvPicPr>
        <xdr:cNvPr id="2102" name="Grafik 107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981575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110" name="Abgerundetes Rechteck 109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1714499</xdr:colOff>
      <xdr:row>26</xdr:row>
      <xdr:rowOff>333375</xdr:rowOff>
    </xdr:to>
    <xdr:grpSp>
      <xdr:nvGrpSpPr>
        <xdr:cNvPr id="249" name="Gruppieren 110"/>
        <xdr:cNvGrpSpPr/>
      </xdr:nvGrpSpPr>
      <xdr:grpSpPr>
        <a:xfrm>
          <a:off x="1895475" y="101346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2" name="Abgerundetes Rechteck 11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13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1714499</xdr:colOff>
      <xdr:row>18</xdr:row>
      <xdr:rowOff>314325</xdr:rowOff>
    </xdr:to>
    <xdr:grpSp>
      <xdr:nvGrpSpPr>
        <xdr:cNvPr id="232" name="Gruppieren 113"/>
        <xdr:cNvGrpSpPr/>
      </xdr:nvGrpSpPr>
      <xdr:grpSpPr>
        <a:xfrm>
          <a:off x="1895475" y="72009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5" name="Abgerundetes Rechteck 11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1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Stammdaten versenden</a:t>
            </a:r>
          </a:p>
        </xdr:txBody>
      </xdr:sp>
    </xdr:grp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117" name="Abgerundetes Rechteck 116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118" name="Abgerundetes Rechteck 117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119" name="Abgerundetes Rechteck 118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120" name="Abgerundetes Rechteck 119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1714499</xdr:colOff>
      <xdr:row>19</xdr:row>
      <xdr:rowOff>314325</xdr:rowOff>
    </xdr:to>
    <xdr:grpSp>
      <xdr:nvGrpSpPr>
        <xdr:cNvPr id="231" name="Gruppieren 134"/>
        <xdr:cNvGrpSpPr/>
      </xdr:nvGrpSpPr>
      <xdr:grpSpPr>
        <a:xfrm>
          <a:off x="1895475" y="75914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6" name="Abgerundetes Rechteck 13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3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Reklamation</a:t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38" name="Abgerundetes Rechteck 137"/>
        <xdr:cNvSpPr/>
      </xdr:nvSpPr>
      <xdr:spPr>
        <a:xfrm>
          <a:off x="3724275" y="87630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39" name="Abgerundetes Rechteck 138"/>
        <xdr:cNvSpPr/>
      </xdr:nvSpPr>
      <xdr:spPr>
        <a:xfrm>
          <a:off x="48577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40" name="Abgerundetes Rechteck 139"/>
        <xdr:cNvSpPr/>
      </xdr:nvSpPr>
      <xdr:spPr>
        <a:xfrm>
          <a:off x="59626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41" name="Abgerundetes Rechteck 140"/>
        <xdr:cNvSpPr/>
      </xdr:nvSpPr>
      <xdr:spPr>
        <a:xfrm>
          <a:off x="68389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28" name="Textfeld 127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447675</xdr:colOff>
      <xdr:row>8</xdr:row>
      <xdr:rowOff>180976</xdr:rowOff>
    </xdr:from>
    <xdr:to>
      <xdr:col>12</xdr:col>
      <xdr:colOff>666750</xdr:colOff>
      <xdr:row>9</xdr:row>
      <xdr:rowOff>114301</xdr:rowOff>
    </xdr:to>
    <xdr:sp macro="" textlink="">
      <xdr:nvSpPr>
        <xdr:cNvPr id="129" name="Textfeld 128"/>
        <xdr:cNvSpPr txBox="1"/>
      </xdr:nvSpPr>
      <xdr:spPr>
        <a:xfrm>
          <a:off x="7286625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30" name="Textfeld 129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Interpretation: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EDI erwirtschaftet jährlich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10</xdr:col>
      <xdr:colOff>28575</xdr:colOff>
      <xdr:row>36</xdr:row>
      <xdr:rowOff>200025</xdr:rowOff>
    </xdr:from>
    <xdr:to>
      <xdr:col>14</xdr:col>
      <xdr:colOff>9525</xdr:colOff>
      <xdr:row>42</xdr:row>
      <xdr:rowOff>4762</xdr:rowOff>
    </xdr:to>
    <xdr:sp macro="" textlink="">
      <xdr:nvSpPr>
        <xdr:cNvPr id="131" name="Ellipse 130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27</xdr:row>
      <xdr:rowOff>19050</xdr:rowOff>
    </xdr:from>
    <xdr:to>
      <xdr:col>2</xdr:col>
      <xdr:colOff>1714499</xdr:colOff>
      <xdr:row>27</xdr:row>
      <xdr:rowOff>333375</xdr:rowOff>
    </xdr:to>
    <xdr:grpSp>
      <xdr:nvGrpSpPr>
        <xdr:cNvPr id="230" name="Gruppieren 131"/>
        <xdr:cNvGrpSpPr/>
      </xdr:nvGrpSpPr>
      <xdr:grpSpPr>
        <a:xfrm>
          <a:off x="1895475" y="105251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3" name="Abgerundetes Rechteck 13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indent="0" algn="ctr"/>
            <a:endParaRPr lang="de-DE" sz="1100" b="1">
              <a:solidFill>
                <a:srgbClr val="F79646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3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142" name="Abgerundetes Rechteck 141"/>
        <xdr:cNvSpPr/>
      </xdr:nvSpPr>
      <xdr:spPr>
        <a:xfrm>
          <a:off x="3724275" y="10915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5</xdr:col>
      <xdr:colOff>0</xdr:colOff>
      <xdr:row>24</xdr:row>
      <xdr:rowOff>333375</xdr:rowOff>
    </xdr:to>
    <xdr:sp macro="" textlink="">
      <xdr:nvSpPr>
        <xdr:cNvPr id="143" name="Abgerundetes Rechteck 142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1714499</xdr:colOff>
      <xdr:row>24</xdr:row>
      <xdr:rowOff>333375</xdr:rowOff>
    </xdr:to>
    <xdr:grpSp>
      <xdr:nvGrpSpPr>
        <xdr:cNvPr id="229" name="Gruppieren 143"/>
        <xdr:cNvGrpSpPr/>
      </xdr:nvGrpSpPr>
      <xdr:grpSpPr>
        <a:xfrm>
          <a:off x="1895475" y="93535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45" name="Abgerundetes Rechteck 14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4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Inbetriebnahme</a:t>
            </a:r>
          </a:p>
        </xdr:txBody>
      </xdr:sp>
    </xdr:grpSp>
    <xdr:clientData/>
  </xdr:twoCellAnchor>
  <xdr:twoCellAnchor>
    <xdr:from>
      <xdr:col>1</xdr:col>
      <xdr:colOff>95250</xdr:colOff>
      <xdr:row>40</xdr:row>
      <xdr:rowOff>133350</xdr:rowOff>
    </xdr:from>
    <xdr:to>
      <xdr:col>2</xdr:col>
      <xdr:colOff>1266825</xdr:colOff>
      <xdr:row>40</xdr:row>
      <xdr:rowOff>495300</xdr:rowOff>
    </xdr:to>
    <xdr:sp macro="" textlink="">
      <xdr:nvSpPr>
        <xdr:cNvPr id="166" name="Textfeld 165"/>
        <xdr:cNvSpPr txBox="1"/>
      </xdr:nvSpPr>
      <xdr:spPr>
        <a:xfrm>
          <a:off x="276225" y="15373350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Amortisationszeit ist</a:t>
          </a:r>
        </a:p>
      </xdr:txBody>
    </xdr:sp>
    <xdr:clientData/>
  </xdr:twoCellAnchor>
  <xdr:twoCellAnchor>
    <xdr:from>
      <xdr:col>3</xdr:col>
      <xdr:colOff>28575</xdr:colOff>
      <xdr:row>40</xdr:row>
      <xdr:rowOff>133350</xdr:rowOff>
    </xdr:from>
    <xdr:to>
      <xdr:col>6</xdr:col>
      <xdr:colOff>238125</xdr:colOff>
      <xdr:row>40</xdr:row>
      <xdr:rowOff>495300</xdr:rowOff>
    </xdr:to>
    <xdr:sp macro="" textlink="">
      <xdr:nvSpPr>
        <xdr:cNvPr id="167" name="Textfeld 166"/>
        <xdr:cNvSpPr txBox="1"/>
      </xdr:nvSpPr>
      <xdr:spPr>
        <a:xfrm>
          <a:off x="3638550" y="15373350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 </a:t>
          </a:r>
          <a:r>
            <a:rPr kumimoji="0" lang="de-DE" sz="18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40</xdr:row>
      <xdr:rowOff>133350</xdr:rowOff>
    </xdr:from>
    <xdr:to>
      <xdr:col>10</xdr:col>
      <xdr:colOff>761998</xdr:colOff>
      <xdr:row>40</xdr:row>
      <xdr:rowOff>495300</xdr:rowOff>
    </xdr:to>
    <xdr:sp macro="" textlink="">
      <xdr:nvSpPr>
        <xdr:cNvPr id="168" name="Textfeld 167"/>
        <xdr:cNvSpPr txBox="1"/>
      </xdr:nvSpPr>
      <xdr:spPr>
        <a:xfrm>
          <a:off x="5314948" y="15373350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169" name="Abgerundetes Rechteck 168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1714499</xdr:colOff>
      <xdr:row>25</xdr:row>
      <xdr:rowOff>333375</xdr:rowOff>
    </xdr:to>
    <xdr:grpSp>
      <xdr:nvGrpSpPr>
        <xdr:cNvPr id="227" name="Gruppieren 169"/>
        <xdr:cNvGrpSpPr/>
      </xdr:nvGrpSpPr>
      <xdr:grpSpPr>
        <a:xfrm>
          <a:off x="1895475" y="97440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71" name="Abgerundetes Rechteck 170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72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Personalkosten</a:t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180" name="Abgerundetes Rechteck 179"/>
        <xdr:cNvSpPr/>
      </xdr:nvSpPr>
      <xdr:spPr>
        <a:xfrm>
          <a:off x="3724275" y="10525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1714499</xdr:colOff>
      <xdr:row>26</xdr:row>
      <xdr:rowOff>333375</xdr:rowOff>
    </xdr:to>
    <xdr:grpSp>
      <xdr:nvGrpSpPr>
        <xdr:cNvPr id="226" name="Gruppieren 180"/>
        <xdr:cNvGrpSpPr/>
      </xdr:nvGrpSpPr>
      <xdr:grpSpPr>
        <a:xfrm>
          <a:off x="1895475" y="101346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82" name="Abgerundetes Rechteck 18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83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19050</xdr:rowOff>
    </xdr:from>
    <xdr:to>
      <xdr:col>2</xdr:col>
      <xdr:colOff>1714499</xdr:colOff>
      <xdr:row>32</xdr:row>
      <xdr:rowOff>333375</xdr:rowOff>
    </xdr:to>
    <xdr:grpSp>
      <xdr:nvGrpSpPr>
        <xdr:cNvPr id="225" name="Gruppieren 183"/>
        <xdr:cNvGrpSpPr/>
      </xdr:nvGrpSpPr>
      <xdr:grpSpPr>
        <a:xfrm>
          <a:off x="1895475" y="122682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85" name="Abgerundetes Rechteck 18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indent="0" algn="ctr"/>
            <a:endParaRPr lang="de-DE" sz="1100" b="1">
              <a:solidFill>
                <a:srgbClr val="F79646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8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32</xdr:row>
      <xdr:rowOff>19050</xdr:rowOff>
    </xdr:from>
    <xdr:to>
      <xdr:col>5</xdr:col>
      <xdr:colOff>0</xdr:colOff>
      <xdr:row>32</xdr:row>
      <xdr:rowOff>333375</xdr:rowOff>
    </xdr:to>
    <xdr:sp macro="" textlink="">
      <xdr:nvSpPr>
        <xdr:cNvPr id="187" name="Abgerundetes Rechteck 186"/>
        <xdr:cNvSpPr/>
      </xdr:nvSpPr>
      <xdr:spPr>
        <a:xfrm>
          <a:off x="3724275" y="12658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188" name="Abgerundetes Rechteck 187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1714499</xdr:colOff>
      <xdr:row>30</xdr:row>
      <xdr:rowOff>333375</xdr:rowOff>
    </xdr:to>
    <xdr:grpSp>
      <xdr:nvGrpSpPr>
        <xdr:cNvPr id="224" name="Gruppieren 188"/>
        <xdr:cNvGrpSpPr/>
      </xdr:nvGrpSpPr>
      <xdr:grpSpPr>
        <a:xfrm>
          <a:off x="1895475" y="11487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90" name="Abgerundetes Rechteck 18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9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Konverter</a:t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333375</xdr:rowOff>
    </xdr:to>
    <xdr:sp macro="" textlink="">
      <xdr:nvSpPr>
        <xdr:cNvPr id="195" name="Abgerundetes Rechteck 194"/>
        <xdr:cNvSpPr/>
      </xdr:nvSpPr>
      <xdr:spPr>
        <a:xfrm>
          <a:off x="3724275" y="12268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31</xdr:row>
      <xdr:rowOff>19050</xdr:rowOff>
    </xdr:from>
    <xdr:to>
      <xdr:col>2</xdr:col>
      <xdr:colOff>1714499</xdr:colOff>
      <xdr:row>31</xdr:row>
      <xdr:rowOff>333375</xdr:rowOff>
    </xdr:to>
    <xdr:grpSp>
      <xdr:nvGrpSpPr>
        <xdr:cNvPr id="222" name="Gruppieren 195"/>
        <xdr:cNvGrpSpPr/>
      </xdr:nvGrpSpPr>
      <xdr:grpSpPr>
        <a:xfrm>
          <a:off x="1895475" y="118776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97" name="Abgerundetes Rechteck 196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98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199" name="Abgerundetes Rechteck 198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1714499</xdr:colOff>
      <xdr:row>30</xdr:row>
      <xdr:rowOff>333375</xdr:rowOff>
    </xdr:to>
    <xdr:grpSp>
      <xdr:nvGrpSpPr>
        <xdr:cNvPr id="221" name="Gruppieren 199"/>
        <xdr:cNvGrpSpPr/>
      </xdr:nvGrpSpPr>
      <xdr:grpSpPr>
        <a:xfrm>
          <a:off x="1895475" y="11487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01" name="Abgerundetes Rechteck 200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202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Konverter</a:t>
            </a:r>
          </a:p>
        </xdr:txBody>
      </xdr:sp>
    </xdr:grp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203" name="Abgerundetes Rechteck 202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1714499</xdr:colOff>
      <xdr:row>30</xdr:row>
      <xdr:rowOff>333375</xdr:rowOff>
    </xdr:to>
    <xdr:grpSp>
      <xdr:nvGrpSpPr>
        <xdr:cNvPr id="220" name="Gruppieren 203"/>
        <xdr:cNvGrpSpPr/>
      </xdr:nvGrpSpPr>
      <xdr:grpSpPr>
        <a:xfrm>
          <a:off x="1895475" y="11487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05" name="Abgerundetes Rechteck 20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20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3815" tIns="29210" rIns="43815" bIns="29210" numCol="1" spcCol="1270" anchor="ctr" anchorCtr="0">
            <a:noAutofit/>
          </a:bodyPr>
          <a:lstStyle/>
          <a:p>
            <a:pPr lvl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kern="1200">
                <a:latin typeface="Arial" pitchFamily="34" charset="0"/>
                <a:cs typeface="Arial" pitchFamily="34" charset="0"/>
              </a:rPr>
              <a:t>Konverter</a:t>
            </a:r>
          </a:p>
        </xdr:txBody>
      </xdr:sp>
    </xdr:grp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207" name="Abgerundetes Rechteck 206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1714499</xdr:colOff>
      <xdr:row>30</xdr:row>
      <xdr:rowOff>333375</xdr:rowOff>
    </xdr:to>
    <xdr:grpSp>
      <xdr:nvGrpSpPr>
        <xdr:cNvPr id="219" name="Gruppieren 207"/>
        <xdr:cNvGrpSpPr/>
      </xdr:nvGrpSpPr>
      <xdr:grpSpPr>
        <a:xfrm>
          <a:off x="1895475" y="11487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09" name="Abgerundetes Rechteck 208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210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Lizenz und Wartung</a:t>
            </a:r>
          </a:p>
        </xdr:txBody>
      </xdr:sp>
    </xdr:grp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333375</xdr:rowOff>
    </xdr:to>
    <xdr:sp macro="" textlink="">
      <xdr:nvSpPr>
        <xdr:cNvPr id="211" name="Abgerundetes Rechteck 210"/>
        <xdr:cNvSpPr/>
      </xdr:nvSpPr>
      <xdr:spPr>
        <a:xfrm>
          <a:off x="3724275" y="13592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36</xdr:row>
      <xdr:rowOff>19050</xdr:rowOff>
    </xdr:from>
    <xdr:to>
      <xdr:col>5</xdr:col>
      <xdr:colOff>0</xdr:colOff>
      <xdr:row>36</xdr:row>
      <xdr:rowOff>333375</xdr:rowOff>
    </xdr:to>
    <xdr:sp macro="" textlink="">
      <xdr:nvSpPr>
        <xdr:cNvPr id="212" name="Abgerundetes Rechteck 211"/>
        <xdr:cNvSpPr/>
      </xdr:nvSpPr>
      <xdr:spPr>
        <a:xfrm>
          <a:off x="3724275" y="13982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37</xdr:row>
      <xdr:rowOff>19050</xdr:rowOff>
    </xdr:from>
    <xdr:to>
      <xdr:col>5</xdr:col>
      <xdr:colOff>0</xdr:colOff>
      <xdr:row>37</xdr:row>
      <xdr:rowOff>333375</xdr:rowOff>
    </xdr:to>
    <xdr:sp macro="" textlink="">
      <xdr:nvSpPr>
        <xdr:cNvPr id="213" name="Abgerundetes Rechteck 212"/>
        <xdr:cNvSpPr/>
      </xdr:nvSpPr>
      <xdr:spPr>
        <a:xfrm>
          <a:off x="3724275" y="143732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333375</xdr:rowOff>
    </xdr:to>
    <xdr:sp macro="" textlink="">
      <xdr:nvSpPr>
        <xdr:cNvPr id="233" name="Abgerundetes Rechteck 232"/>
        <xdr:cNvSpPr/>
      </xdr:nvSpPr>
      <xdr:spPr>
        <a:xfrm>
          <a:off x="3724275" y="147637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35</xdr:row>
      <xdr:rowOff>19050</xdr:rowOff>
    </xdr:from>
    <xdr:to>
      <xdr:col>2</xdr:col>
      <xdr:colOff>1714499</xdr:colOff>
      <xdr:row>35</xdr:row>
      <xdr:rowOff>333375</xdr:rowOff>
    </xdr:to>
    <xdr:grpSp>
      <xdr:nvGrpSpPr>
        <xdr:cNvPr id="218" name="Gruppieren 233"/>
        <xdr:cNvGrpSpPr/>
      </xdr:nvGrpSpPr>
      <xdr:grpSpPr>
        <a:xfrm>
          <a:off x="1895475" y="132016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35" name="Abgerundetes Rechteck 23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3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Beleg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19050</xdr:rowOff>
    </xdr:from>
    <xdr:to>
      <xdr:col>2</xdr:col>
      <xdr:colOff>1714499</xdr:colOff>
      <xdr:row>36</xdr:row>
      <xdr:rowOff>333375</xdr:rowOff>
    </xdr:to>
    <xdr:grpSp>
      <xdr:nvGrpSpPr>
        <xdr:cNvPr id="217" name="Gruppieren 236"/>
        <xdr:cNvGrpSpPr/>
      </xdr:nvGrpSpPr>
      <xdr:grpSpPr>
        <a:xfrm>
          <a:off x="1895475" y="135921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38" name="Abgerundetes Rechteck 237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39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Tag</a:t>
            </a:r>
          </a:p>
        </xdr:txBody>
      </xdr:sp>
    </xdr:grpSp>
    <xdr:clientData/>
  </xdr:twoCellAnchor>
  <xdr:twoCellAnchor>
    <xdr:from>
      <xdr:col>2</xdr:col>
      <xdr:colOff>0</xdr:colOff>
      <xdr:row>37</xdr:row>
      <xdr:rowOff>19050</xdr:rowOff>
    </xdr:from>
    <xdr:to>
      <xdr:col>2</xdr:col>
      <xdr:colOff>1714499</xdr:colOff>
      <xdr:row>37</xdr:row>
      <xdr:rowOff>333375</xdr:rowOff>
    </xdr:to>
    <xdr:grpSp>
      <xdr:nvGrpSpPr>
        <xdr:cNvPr id="216" name="Gruppieren 239"/>
        <xdr:cNvGrpSpPr/>
      </xdr:nvGrpSpPr>
      <xdr:grpSpPr>
        <a:xfrm>
          <a:off x="1895475" y="139827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41" name="Abgerundetes Rechteck 240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 b="0"/>
          </a:p>
        </xdr:txBody>
      </xdr:sp>
      <xdr:sp macro="" textlink="">
        <xdr:nvSpPr>
          <xdr:cNvPr id="242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Monat</a:t>
            </a:r>
          </a:p>
        </xdr:txBody>
      </xdr:sp>
    </xdr:grpSp>
    <xdr:clientData/>
  </xdr:twoCellAnchor>
  <xdr:twoCellAnchor>
    <xdr:from>
      <xdr:col>2</xdr:col>
      <xdr:colOff>0</xdr:colOff>
      <xdr:row>38</xdr:row>
      <xdr:rowOff>19050</xdr:rowOff>
    </xdr:from>
    <xdr:to>
      <xdr:col>2</xdr:col>
      <xdr:colOff>1714499</xdr:colOff>
      <xdr:row>38</xdr:row>
      <xdr:rowOff>333375</xdr:rowOff>
    </xdr:to>
    <xdr:grpSp>
      <xdr:nvGrpSpPr>
        <xdr:cNvPr id="215" name="Gruppieren 242"/>
        <xdr:cNvGrpSpPr/>
      </xdr:nvGrpSpPr>
      <xdr:grpSpPr>
        <a:xfrm>
          <a:off x="1895475" y="143732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44" name="Abgerundetes Rechteck 243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indent="0" algn="ctr"/>
            <a:endParaRPr lang="de-DE" sz="1100" b="1">
              <a:solidFill>
                <a:srgbClr val="F79646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45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Jahr</a:t>
            </a:r>
          </a:p>
        </xdr:txBody>
      </xdr:sp>
    </xdr:grpSp>
    <xdr:clientData/>
  </xdr:twoCellAnchor>
  <xdr:twoCellAnchor>
    <xdr:from>
      <xdr:col>1</xdr:col>
      <xdr:colOff>161925</xdr:colOff>
      <xdr:row>33</xdr:row>
      <xdr:rowOff>123825</xdr:rowOff>
    </xdr:from>
    <xdr:to>
      <xdr:col>2</xdr:col>
      <xdr:colOff>38099</xdr:colOff>
      <xdr:row>34</xdr:row>
      <xdr:rowOff>295274</xdr:rowOff>
    </xdr:to>
    <xdr:grpSp>
      <xdr:nvGrpSpPr>
        <xdr:cNvPr id="214" name="Gruppieren 245"/>
        <xdr:cNvGrpSpPr/>
      </xdr:nvGrpSpPr>
      <xdr:grpSpPr>
        <a:xfrm>
          <a:off x="342900" y="12763500"/>
          <a:ext cx="1590674" cy="323849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47" name="Abgerundetes Rechteck 246"/>
          <xdr:cNvSpPr/>
        </xdr:nvSpPr>
        <xdr:spPr>
          <a:xfrm>
            <a:off x="723896" y="0"/>
            <a:ext cx="2738294" cy="517268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248" name="Abgerundetes Rechteck 4"/>
          <xdr:cNvSpPr/>
        </xdr:nvSpPr>
        <xdr:spPr>
          <a:xfrm>
            <a:off x="740293" y="15214"/>
            <a:ext cx="2705500" cy="486840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Einsparungen</a:t>
            </a:r>
          </a:p>
        </xdr:txBody>
      </xdr: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1189270</xdr:colOff>
      <xdr:row>2</xdr:row>
      <xdr:rowOff>1209675</xdr:rowOff>
    </xdr:to>
    <xdr:pic>
      <xdr:nvPicPr>
        <xdr:cNvPr id="184" name="Grafik 183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0975" y="3619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47625</xdr:colOff>
      <xdr:row>2</xdr:row>
      <xdr:rowOff>28575</xdr:rowOff>
    </xdr:from>
    <xdr:to>
      <xdr:col>12</xdr:col>
      <xdr:colOff>638175</xdr:colOff>
      <xdr:row>2</xdr:row>
      <xdr:rowOff>1104900</xdr:rowOff>
    </xdr:to>
    <xdr:sp macro="" textlink="">
      <xdr:nvSpPr>
        <xdr:cNvPr id="189" name="Abgerundetes Rechteck 188"/>
        <xdr:cNvSpPr/>
      </xdr:nvSpPr>
      <xdr:spPr>
        <a:xfrm>
          <a:off x="4791075" y="3905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3</xdr:col>
      <xdr:colOff>0</xdr:colOff>
      <xdr:row>9</xdr:row>
      <xdr:rowOff>342900</xdr:rowOff>
    </xdr:to>
    <xdr:sp macro="" textlink="">
      <xdr:nvSpPr>
        <xdr:cNvPr id="192" name="Abgerundetes Rechteck 191"/>
        <xdr:cNvSpPr/>
      </xdr:nvSpPr>
      <xdr:spPr>
        <a:xfrm>
          <a:off x="1895475" y="4343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1</xdr:col>
      <xdr:colOff>57150</xdr:colOff>
      <xdr:row>23</xdr:row>
      <xdr:rowOff>19050</xdr:rowOff>
    </xdr:from>
    <xdr:to>
      <xdr:col>1</xdr:col>
      <xdr:colOff>1704975</xdr:colOff>
      <xdr:row>23</xdr:row>
      <xdr:rowOff>342900</xdr:rowOff>
    </xdr:to>
    <xdr:sp macro="" textlink="">
      <xdr:nvSpPr>
        <xdr:cNvPr id="196" name="Abgerundetes Rechteck 195"/>
        <xdr:cNvSpPr/>
      </xdr:nvSpPr>
      <xdr:spPr>
        <a:xfrm>
          <a:off x="238125" y="896302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1</xdr:col>
      <xdr:colOff>57150</xdr:colOff>
      <xdr:row>29</xdr:row>
      <xdr:rowOff>66675</xdr:rowOff>
    </xdr:from>
    <xdr:to>
      <xdr:col>1</xdr:col>
      <xdr:colOff>1695450</xdr:colOff>
      <xdr:row>30</xdr:row>
      <xdr:rowOff>0</xdr:rowOff>
    </xdr:to>
    <xdr:sp macro="" textlink="">
      <xdr:nvSpPr>
        <xdr:cNvPr id="200" name="Abgerundetes Rechteck 199"/>
        <xdr:cNvSpPr/>
      </xdr:nvSpPr>
      <xdr:spPr>
        <a:xfrm>
          <a:off x="238125" y="111442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1</xdr:col>
      <xdr:colOff>47625</xdr:colOff>
      <xdr:row>12</xdr:row>
      <xdr:rowOff>19050</xdr:rowOff>
    </xdr:from>
    <xdr:to>
      <xdr:col>1</xdr:col>
      <xdr:colOff>1695450</xdr:colOff>
      <xdr:row>14</xdr:row>
      <xdr:rowOff>85725</xdr:rowOff>
    </xdr:to>
    <xdr:sp macro="" textlink="">
      <xdr:nvSpPr>
        <xdr:cNvPr id="204" name="Abgerundetes Rechteck 203"/>
        <xdr:cNvSpPr/>
      </xdr:nvSpPr>
      <xdr:spPr>
        <a:xfrm>
          <a:off x="228600" y="5562600"/>
          <a:ext cx="1647825" cy="37147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3</xdr:col>
      <xdr:colOff>66675</xdr:colOff>
      <xdr:row>9</xdr:row>
      <xdr:rowOff>342900</xdr:rowOff>
    </xdr:from>
    <xdr:to>
      <xdr:col>4</xdr:col>
      <xdr:colOff>914400</xdr:colOff>
      <xdr:row>10</xdr:row>
      <xdr:rowOff>323850</xdr:rowOff>
    </xdr:to>
    <xdr:sp macro="" textlink="">
      <xdr:nvSpPr>
        <xdr:cNvPr id="208" name="Textfeld 207"/>
        <xdr:cNvSpPr txBox="1"/>
      </xdr:nvSpPr>
      <xdr:spPr>
        <a:xfrm>
          <a:off x="3676650" y="465772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ohne EDI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314325</xdr:rowOff>
    </xdr:to>
    <xdr:sp macro="" textlink="">
      <xdr:nvSpPr>
        <xdr:cNvPr id="112" name="Abgerundetes Rechteck 111"/>
        <xdr:cNvSpPr/>
      </xdr:nvSpPr>
      <xdr:spPr>
        <a:xfrm>
          <a:off x="3543300" y="3438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13" name="Abgerundetes Rechteck 112"/>
        <xdr:cNvSpPr/>
      </xdr:nvSpPr>
      <xdr:spPr>
        <a:xfrm>
          <a:off x="3543300" y="38290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14" name="Abgerundetes Rechteck 113"/>
        <xdr:cNvSpPr/>
      </xdr:nvSpPr>
      <xdr:spPr>
        <a:xfrm>
          <a:off x="3543300" y="42195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115" name="Abgerundetes Rechteck 114"/>
        <xdr:cNvSpPr/>
      </xdr:nvSpPr>
      <xdr:spPr>
        <a:xfrm>
          <a:off x="3543300" y="46101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116" name="Abgerundetes Rechteck 115"/>
        <xdr:cNvSpPr/>
      </xdr:nvSpPr>
      <xdr:spPr>
        <a:xfrm>
          <a:off x="3543300" y="50006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15</xdr:row>
      <xdr:rowOff>314325</xdr:rowOff>
    </xdr:to>
    <xdr:sp macro="" textlink="">
      <xdr:nvSpPr>
        <xdr:cNvPr id="117" name="Abgerundetes Rechteck 116"/>
        <xdr:cNvSpPr/>
      </xdr:nvSpPr>
      <xdr:spPr>
        <a:xfrm>
          <a:off x="44196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118" name="Abgerundetes Rechteck 117"/>
        <xdr:cNvSpPr/>
      </xdr:nvSpPr>
      <xdr:spPr>
        <a:xfrm>
          <a:off x="44196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119" name="Abgerundetes Rechteck 118"/>
        <xdr:cNvSpPr/>
      </xdr:nvSpPr>
      <xdr:spPr>
        <a:xfrm>
          <a:off x="4419600" y="4181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120" name="Abgerundetes Rechteck 119"/>
        <xdr:cNvSpPr/>
      </xdr:nvSpPr>
      <xdr:spPr>
        <a:xfrm>
          <a:off x="44196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121" name="Abgerundetes Rechteck 120"/>
        <xdr:cNvSpPr/>
      </xdr:nvSpPr>
      <xdr:spPr>
        <a:xfrm>
          <a:off x="44196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15</xdr:row>
      <xdr:rowOff>314325</xdr:rowOff>
    </xdr:to>
    <xdr:sp macro="" textlink="">
      <xdr:nvSpPr>
        <xdr:cNvPr id="122" name="Abgerundetes Rechteck 121"/>
        <xdr:cNvSpPr/>
      </xdr:nvSpPr>
      <xdr:spPr>
        <a:xfrm>
          <a:off x="55245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123" name="Abgerundetes Rechteck 122"/>
        <xdr:cNvSpPr/>
      </xdr:nvSpPr>
      <xdr:spPr>
        <a:xfrm>
          <a:off x="55245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124" name="Abgerundetes Rechteck 123"/>
        <xdr:cNvSpPr/>
      </xdr:nvSpPr>
      <xdr:spPr>
        <a:xfrm>
          <a:off x="5524500" y="4181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125" name="Abgerundetes Rechteck 124"/>
        <xdr:cNvSpPr/>
      </xdr:nvSpPr>
      <xdr:spPr>
        <a:xfrm>
          <a:off x="55245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126" name="Abgerundetes Rechteck 125"/>
        <xdr:cNvSpPr/>
      </xdr:nvSpPr>
      <xdr:spPr>
        <a:xfrm>
          <a:off x="55245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15</xdr:row>
      <xdr:rowOff>314325</xdr:rowOff>
    </xdr:to>
    <xdr:sp macro="" textlink="">
      <xdr:nvSpPr>
        <xdr:cNvPr id="128" name="Abgerundetes Rechteck 127"/>
        <xdr:cNvSpPr/>
      </xdr:nvSpPr>
      <xdr:spPr>
        <a:xfrm>
          <a:off x="64008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129" name="Abgerundetes Rechteck 128"/>
        <xdr:cNvSpPr/>
      </xdr:nvSpPr>
      <xdr:spPr>
        <a:xfrm>
          <a:off x="64008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130" name="Abgerundetes Rechteck 129"/>
        <xdr:cNvSpPr/>
      </xdr:nvSpPr>
      <xdr:spPr>
        <a:xfrm>
          <a:off x="6400800" y="4181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131" name="Abgerundetes Rechteck 130"/>
        <xdr:cNvSpPr/>
      </xdr:nvSpPr>
      <xdr:spPr>
        <a:xfrm>
          <a:off x="64008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132" name="Abgerundetes Rechteck 131"/>
        <xdr:cNvSpPr/>
      </xdr:nvSpPr>
      <xdr:spPr>
        <a:xfrm>
          <a:off x="64008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0</xdr:colOff>
      <xdr:row>7</xdr:row>
      <xdr:rowOff>342900</xdr:rowOff>
    </xdr:to>
    <xdr:sp macro="" textlink="">
      <xdr:nvSpPr>
        <xdr:cNvPr id="142" name="Abgerundetes Rechteck 141"/>
        <xdr:cNvSpPr/>
      </xdr:nvSpPr>
      <xdr:spPr>
        <a:xfrm>
          <a:off x="3724275" y="1971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5</xdr:col>
      <xdr:colOff>0</xdr:colOff>
      <xdr:row>8</xdr:row>
      <xdr:rowOff>342900</xdr:rowOff>
    </xdr:to>
    <xdr:sp macro="" textlink="">
      <xdr:nvSpPr>
        <xdr:cNvPr id="143" name="Abgerundetes Rechteck 142"/>
        <xdr:cNvSpPr/>
      </xdr:nvSpPr>
      <xdr:spPr>
        <a:xfrm>
          <a:off x="3724275" y="2362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28575</xdr:rowOff>
    </xdr:from>
    <xdr:to>
      <xdr:col>5</xdr:col>
      <xdr:colOff>0</xdr:colOff>
      <xdr:row>9</xdr:row>
      <xdr:rowOff>342900</xdr:rowOff>
    </xdr:to>
    <xdr:sp macro="" textlink="">
      <xdr:nvSpPr>
        <xdr:cNvPr id="144" name="Abgerundetes Rechteck 143"/>
        <xdr:cNvSpPr/>
      </xdr:nvSpPr>
      <xdr:spPr>
        <a:xfrm>
          <a:off x="3724275" y="2752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333375</xdr:rowOff>
    </xdr:to>
    <xdr:sp macro="" textlink="">
      <xdr:nvSpPr>
        <xdr:cNvPr id="158" name="Abgerundetes Rechteck 157"/>
        <xdr:cNvSpPr/>
      </xdr:nvSpPr>
      <xdr:spPr>
        <a:xfrm>
          <a:off x="3724275" y="10353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36</xdr:row>
      <xdr:rowOff>19050</xdr:rowOff>
    </xdr:from>
    <xdr:to>
      <xdr:col>5</xdr:col>
      <xdr:colOff>0</xdr:colOff>
      <xdr:row>36</xdr:row>
      <xdr:rowOff>333375</xdr:rowOff>
    </xdr:to>
    <xdr:sp macro="" textlink="">
      <xdr:nvSpPr>
        <xdr:cNvPr id="159" name="Abgerundetes Rechteck 158"/>
        <xdr:cNvSpPr/>
      </xdr:nvSpPr>
      <xdr:spPr>
        <a:xfrm>
          <a:off x="3724275" y="10744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333375</xdr:rowOff>
    </xdr:to>
    <xdr:sp macro="" textlink="">
      <xdr:nvSpPr>
        <xdr:cNvPr id="161" name="Abgerundetes Rechteck 160"/>
        <xdr:cNvSpPr/>
      </xdr:nvSpPr>
      <xdr:spPr>
        <a:xfrm>
          <a:off x="3724275" y="115252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35</xdr:row>
      <xdr:rowOff>9525</xdr:rowOff>
    </xdr:from>
    <xdr:to>
      <xdr:col>2</xdr:col>
      <xdr:colOff>1714499</xdr:colOff>
      <xdr:row>35</xdr:row>
      <xdr:rowOff>323850</xdr:rowOff>
    </xdr:to>
    <xdr:grpSp>
      <xdr:nvGrpSpPr>
        <xdr:cNvPr id="371" name="Gruppieren 161"/>
        <xdr:cNvGrpSpPr/>
      </xdr:nvGrpSpPr>
      <xdr:grpSpPr>
        <a:xfrm>
          <a:off x="1924050" y="131921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63" name="Abgerundetes Rechteck 16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6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Beleg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9525</xdr:rowOff>
    </xdr:from>
    <xdr:to>
      <xdr:col>2</xdr:col>
      <xdr:colOff>1714499</xdr:colOff>
      <xdr:row>36</xdr:row>
      <xdr:rowOff>323850</xdr:rowOff>
    </xdr:to>
    <xdr:grpSp>
      <xdr:nvGrpSpPr>
        <xdr:cNvPr id="370" name="Gruppieren 164"/>
        <xdr:cNvGrpSpPr/>
      </xdr:nvGrpSpPr>
      <xdr:grpSpPr>
        <a:xfrm>
          <a:off x="1924050" y="135826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66" name="Abgerundetes Rechteck 16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6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Tag</a:t>
            </a:r>
          </a:p>
        </xdr:txBody>
      </xdr:sp>
    </xdr:grpSp>
    <xdr:clientData/>
  </xdr:twoCellAnchor>
  <xdr:twoCellAnchor editAs="oneCell">
    <xdr:from>
      <xdr:col>9</xdr:col>
      <xdr:colOff>9525</xdr:colOff>
      <xdr:row>10</xdr:row>
      <xdr:rowOff>276225</xdr:rowOff>
    </xdr:from>
    <xdr:to>
      <xdr:col>10</xdr:col>
      <xdr:colOff>619125</xdr:colOff>
      <xdr:row>11</xdr:row>
      <xdr:rowOff>161925</xdr:rowOff>
    </xdr:to>
    <xdr:pic>
      <xdr:nvPicPr>
        <xdr:cNvPr id="3119" name="Grafik 201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9815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10</xdr:row>
      <xdr:rowOff>19050</xdr:rowOff>
    </xdr:from>
    <xdr:to>
      <xdr:col>10</xdr:col>
      <xdr:colOff>561975</xdr:colOff>
      <xdr:row>10</xdr:row>
      <xdr:rowOff>390525</xdr:rowOff>
    </xdr:to>
    <xdr:sp macro="" textlink="">
      <xdr:nvSpPr>
        <xdr:cNvPr id="206" name="Textfeld 205"/>
        <xdr:cNvSpPr txBox="1"/>
      </xdr:nvSpPr>
      <xdr:spPr>
        <a:xfrm>
          <a:off x="5753100" y="4848225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4</xdr:col>
      <xdr:colOff>866775</xdr:colOff>
      <xdr:row>10</xdr:row>
      <xdr:rowOff>390525</xdr:rowOff>
    </xdr:to>
    <xdr:sp macro="" textlink="">
      <xdr:nvSpPr>
        <xdr:cNvPr id="207" name="Textfeld 206"/>
        <xdr:cNvSpPr txBox="1"/>
      </xdr:nvSpPr>
      <xdr:spPr>
        <a:xfrm>
          <a:off x="3629025" y="484822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ohne EDI</a:t>
          </a:r>
        </a:p>
      </xdr:txBody>
    </xdr:sp>
    <xdr:clientData/>
  </xdr:twoCellAnchor>
  <xdr:twoCellAnchor editAs="oneCell">
    <xdr:from>
      <xdr:col>4</xdr:col>
      <xdr:colOff>19050</xdr:colOff>
      <xdr:row>10</xdr:row>
      <xdr:rowOff>276225</xdr:rowOff>
    </xdr:from>
    <xdr:to>
      <xdr:col>4</xdr:col>
      <xdr:colOff>752475</xdr:colOff>
      <xdr:row>11</xdr:row>
      <xdr:rowOff>171450</xdr:rowOff>
    </xdr:to>
    <xdr:pic>
      <xdr:nvPicPr>
        <xdr:cNvPr id="3126" name="Grafik 179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981575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333375</xdr:rowOff>
    </xdr:to>
    <xdr:sp macro="" textlink="">
      <xdr:nvSpPr>
        <xdr:cNvPr id="138" name="Abgerundetes Rechteck 137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24" name="Abgerundetes Rechteck 223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25" name="Abgerundetes Rechteck 224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226" name="Abgerundetes Rechteck 225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227" name="Abgerundetes Rechteck 226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239" name="Abgerundetes Rechteck 238"/>
        <xdr:cNvSpPr/>
      </xdr:nvSpPr>
      <xdr:spPr>
        <a:xfrm>
          <a:off x="3724275" y="10525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251" name="Abgerundetes Rechteck 250"/>
        <xdr:cNvSpPr/>
      </xdr:nvSpPr>
      <xdr:spPr>
        <a:xfrm>
          <a:off x="3724275" y="124777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258" name="Abgerundetes Rechteck 257"/>
        <xdr:cNvSpPr/>
      </xdr:nvSpPr>
      <xdr:spPr>
        <a:xfrm>
          <a:off x="3724275" y="132588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91" name="Textfeld 190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92" name="Textfeld 191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93" name="Textfeld 192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Interpretation: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EDI erwirtschaftet jährlich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10</xdr:col>
      <xdr:colOff>28575</xdr:colOff>
      <xdr:row>36</xdr:row>
      <xdr:rowOff>200025</xdr:rowOff>
    </xdr:from>
    <xdr:to>
      <xdr:col>14</xdr:col>
      <xdr:colOff>9525</xdr:colOff>
      <xdr:row>42</xdr:row>
      <xdr:rowOff>4762</xdr:rowOff>
    </xdr:to>
    <xdr:sp macro="" textlink="">
      <xdr:nvSpPr>
        <xdr:cNvPr id="194" name="Ellipse 193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28575</xdr:rowOff>
    </xdr:from>
    <xdr:to>
      <xdr:col>5</xdr:col>
      <xdr:colOff>0</xdr:colOff>
      <xdr:row>24</xdr:row>
      <xdr:rowOff>342900</xdr:rowOff>
    </xdr:to>
    <xdr:sp macro="" textlink="">
      <xdr:nvSpPr>
        <xdr:cNvPr id="277" name="Abgerundetes Rechteck 276"/>
        <xdr:cNvSpPr/>
      </xdr:nvSpPr>
      <xdr:spPr>
        <a:xfrm>
          <a:off x="3724275" y="9363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36</xdr:row>
      <xdr:rowOff>19050</xdr:rowOff>
    </xdr:from>
    <xdr:to>
      <xdr:col>5</xdr:col>
      <xdr:colOff>0</xdr:colOff>
      <xdr:row>36</xdr:row>
      <xdr:rowOff>333375</xdr:rowOff>
    </xdr:to>
    <xdr:sp macro="" textlink="">
      <xdr:nvSpPr>
        <xdr:cNvPr id="282" name="Abgerundetes Rechteck 281"/>
        <xdr:cNvSpPr/>
      </xdr:nvSpPr>
      <xdr:spPr>
        <a:xfrm>
          <a:off x="3724275" y="13982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37</xdr:row>
      <xdr:rowOff>19050</xdr:rowOff>
    </xdr:from>
    <xdr:to>
      <xdr:col>5</xdr:col>
      <xdr:colOff>0</xdr:colOff>
      <xdr:row>37</xdr:row>
      <xdr:rowOff>333375</xdr:rowOff>
    </xdr:to>
    <xdr:sp macro="" textlink="">
      <xdr:nvSpPr>
        <xdr:cNvPr id="283" name="Abgerundetes Rechteck 282"/>
        <xdr:cNvSpPr/>
      </xdr:nvSpPr>
      <xdr:spPr>
        <a:xfrm>
          <a:off x="3724275" y="13982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9525</xdr:colOff>
      <xdr:row>37</xdr:row>
      <xdr:rowOff>342900</xdr:rowOff>
    </xdr:to>
    <xdr:grpSp>
      <xdr:nvGrpSpPr>
        <xdr:cNvPr id="306" name="Gruppieren 290"/>
        <xdr:cNvGrpSpPr/>
      </xdr:nvGrpSpPr>
      <xdr:grpSpPr>
        <a:xfrm>
          <a:off x="1933575" y="13973175"/>
          <a:ext cx="1714500" cy="333375"/>
          <a:chOff x="723896" y="-31350"/>
          <a:chExt cx="2738294" cy="54861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92" name="Abgerundetes Rechteck 29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93" name="Abgerundetes Rechteck 4"/>
          <xdr:cNvSpPr/>
        </xdr:nvSpPr>
        <xdr:spPr>
          <a:xfrm>
            <a:off x="723896" y="-31350"/>
            <a:ext cx="2707869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Monat</a:t>
            </a:r>
          </a:p>
        </xdr:txBody>
      </xdr:sp>
    </xdr:grpSp>
    <xdr:clientData/>
  </xdr:twoCellAnchor>
  <xdr:twoCellAnchor>
    <xdr:from>
      <xdr:col>2</xdr:col>
      <xdr:colOff>9525</xdr:colOff>
      <xdr:row>38</xdr:row>
      <xdr:rowOff>9525</xdr:rowOff>
    </xdr:from>
    <xdr:to>
      <xdr:col>3</xdr:col>
      <xdr:colOff>9524</xdr:colOff>
      <xdr:row>38</xdr:row>
      <xdr:rowOff>323850</xdr:rowOff>
    </xdr:to>
    <xdr:grpSp>
      <xdr:nvGrpSpPr>
        <xdr:cNvPr id="305" name="Gruppieren 293"/>
        <xdr:cNvGrpSpPr/>
      </xdr:nvGrpSpPr>
      <xdr:grpSpPr>
        <a:xfrm>
          <a:off x="1933575" y="143637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95" name="Abgerundetes Rechteck 29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9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Jahr</a:t>
            </a:r>
          </a:p>
        </xdr:txBody>
      </xdr:sp>
    </xdr:grpSp>
    <xdr:clientData/>
  </xdr:twoCellAnchor>
  <xdr:twoCellAnchor>
    <xdr:from>
      <xdr:col>1</xdr:col>
      <xdr:colOff>95250</xdr:colOff>
      <xdr:row>40</xdr:row>
      <xdr:rowOff>133350</xdr:rowOff>
    </xdr:from>
    <xdr:to>
      <xdr:col>2</xdr:col>
      <xdr:colOff>1266825</xdr:colOff>
      <xdr:row>40</xdr:row>
      <xdr:rowOff>495300</xdr:rowOff>
    </xdr:to>
    <xdr:sp macro="" textlink="">
      <xdr:nvSpPr>
        <xdr:cNvPr id="300" name="Textfeld 299"/>
        <xdr:cNvSpPr txBox="1"/>
      </xdr:nvSpPr>
      <xdr:spPr>
        <a:xfrm>
          <a:off x="276225" y="1498282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Amortisationszeit ist</a:t>
          </a:r>
        </a:p>
      </xdr:txBody>
    </xdr:sp>
    <xdr:clientData/>
  </xdr:twoCellAnchor>
  <xdr:twoCellAnchor>
    <xdr:from>
      <xdr:col>3</xdr:col>
      <xdr:colOff>28575</xdr:colOff>
      <xdr:row>40</xdr:row>
      <xdr:rowOff>133350</xdr:rowOff>
    </xdr:from>
    <xdr:to>
      <xdr:col>6</xdr:col>
      <xdr:colOff>238125</xdr:colOff>
      <xdr:row>40</xdr:row>
      <xdr:rowOff>495300</xdr:rowOff>
    </xdr:to>
    <xdr:sp macro="" textlink="">
      <xdr:nvSpPr>
        <xdr:cNvPr id="301" name="Textfeld 300"/>
        <xdr:cNvSpPr txBox="1"/>
      </xdr:nvSpPr>
      <xdr:spPr>
        <a:xfrm>
          <a:off x="3638550" y="1498282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 </a:t>
          </a:r>
          <a:r>
            <a:rPr kumimoji="0" lang="de-DE" sz="18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40</xdr:row>
      <xdr:rowOff>133350</xdr:rowOff>
    </xdr:from>
    <xdr:to>
      <xdr:col>10</xdr:col>
      <xdr:colOff>761998</xdr:colOff>
      <xdr:row>40</xdr:row>
      <xdr:rowOff>495300</xdr:rowOff>
    </xdr:to>
    <xdr:sp macro="" textlink="">
      <xdr:nvSpPr>
        <xdr:cNvPr id="302" name="Textfeld 301"/>
        <xdr:cNvSpPr txBox="1"/>
      </xdr:nvSpPr>
      <xdr:spPr>
        <a:xfrm>
          <a:off x="5314948" y="1498282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9525</xdr:colOff>
      <xdr:row>32</xdr:row>
      <xdr:rowOff>19050</xdr:rowOff>
    </xdr:from>
    <xdr:to>
      <xdr:col>5</xdr:col>
      <xdr:colOff>9525</xdr:colOff>
      <xdr:row>32</xdr:row>
      <xdr:rowOff>333375</xdr:rowOff>
    </xdr:to>
    <xdr:sp macro="" textlink="">
      <xdr:nvSpPr>
        <xdr:cNvPr id="321" name="Abgerundetes Rechteck 320"/>
        <xdr:cNvSpPr/>
      </xdr:nvSpPr>
      <xdr:spPr>
        <a:xfrm>
          <a:off x="3733800" y="12268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30</xdr:row>
      <xdr:rowOff>19050</xdr:rowOff>
    </xdr:from>
    <xdr:to>
      <xdr:col>5</xdr:col>
      <xdr:colOff>0</xdr:colOff>
      <xdr:row>30</xdr:row>
      <xdr:rowOff>333375</xdr:rowOff>
    </xdr:to>
    <xdr:sp macro="" textlink="">
      <xdr:nvSpPr>
        <xdr:cNvPr id="341" name="Abgerundetes Rechteck 340"/>
        <xdr:cNvSpPr/>
      </xdr:nvSpPr>
      <xdr:spPr>
        <a:xfrm>
          <a:off x="3724275" y="114871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250" name="Abgerundetes Rechteck 249"/>
        <xdr:cNvSpPr/>
      </xdr:nvSpPr>
      <xdr:spPr>
        <a:xfrm>
          <a:off x="3724275" y="79819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255" name="Abgerundetes Rechteck 254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256" name="Abgerundetes Rechteck 255"/>
        <xdr:cNvSpPr/>
      </xdr:nvSpPr>
      <xdr:spPr>
        <a:xfrm>
          <a:off x="59626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257" name="Abgerundetes Rechteck 256"/>
        <xdr:cNvSpPr/>
      </xdr:nvSpPr>
      <xdr:spPr>
        <a:xfrm>
          <a:off x="68389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12</xdr:col>
      <xdr:colOff>704850</xdr:colOff>
      <xdr:row>2</xdr:row>
      <xdr:rowOff>1076325</xdr:rowOff>
    </xdr:to>
    <xdr:sp macro="" textlink="">
      <xdr:nvSpPr>
        <xdr:cNvPr id="241" name="Abgerundetes Rechteck 240"/>
        <xdr:cNvSpPr/>
      </xdr:nvSpPr>
      <xdr:spPr>
        <a:xfrm>
          <a:off x="4857750" y="361950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1704975</xdr:colOff>
      <xdr:row>14</xdr:row>
      <xdr:rowOff>152400</xdr:rowOff>
    </xdr:to>
    <xdr:sp macro="" textlink="">
      <xdr:nvSpPr>
        <xdr:cNvPr id="263" name="Abgerundetes Rechteck 262"/>
        <xdr:cNvSpPr/>
      </xdr:nvSpPr>
      <xdr:spPr>
        <a:xfrm>
          <a:off x="238125" y="5629275"/>
          <a:ext cx="1647825" cy="37147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1704975</xdr:colOff>
      <xdr:row>23</xdr:row>
      <xdr:rowOff>352425</xdr:rowOff>
    </xdr:to>
    <xdr:sp macro="" textlink="">
      <xdr:nvSpPr>
        <xdr:cNvPr id="268" name="Abgerundetes Rechteck 267"/>
        <xdr:cNvSpPr/>
      </xdr:nvSpPr>
      <xdr:spPr>
        <a:xfrm>
          <a:off x="238125" y="897255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1714499</xdr:colOff>
      <xdr:row>27</xdr:row>
      <xdr:rowOff>314325</xdr:rowOff>
    </xdr:to>
    <xdr:grpSp>
      <xdr:nvGrpSpPr>
        <xdr:cNvPr id="202" name="Gruppieren 194"/>
        <xdr:cNvGrpSpPr/>
      </xdr:nvGrpSpPr>
      <xdr:grpSpPr>
        <a:xfrm>
          <a:off x="1924050" y="105060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03" name="Abgerundetes Rechteck 20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0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1714499</xdr:colOff>
      <xdr:row>26</xdr:row>
      <xdr:rowOff>314325</xdr:rowOff>
    </xdr:to>
    <xdr:grpSp>
      <xdr:nvGrpSpPr>
        <xdr:cNvPr id="205" name="Gruppieren 314"/>
        <xdr:cNvGrpSpPr/>
      </xdr:nvGrpSpPr>
      <xdr:grpSpPr>
        <a:xfrm>
          <a:off x="1924050" y="101155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09" name="Abgerundetes Rechteck 208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10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1714499</xdr:colOff>
      <xdr:row>25</xdr:row>
      <xdr:rowOff>314325</xdr:rowOff>
    </xdr:to>
    <xdr:grpSp>
      <xdr:nvGrpSpPr>
        <xdr:cNvPr id="211" name="Gruppieren 307"/>
        <xdr:cNvGrpSpPr/>
      </xdr:nvGrpSpPr>
      <xdr:grpSpPr>
        <a:xfrm>
          <a:off x="1924050" y="9725025"/>
          <a:ext cx="1714499" cy="314325"/>
          <a:chOff x="576512" y="404191"/>
          <a:chExt cx="2604576" cy="530237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12" name="Abgerundetes Rechteck 211"/>
          <xdr:cNvSpPr/>
        </xdr:nvSpPr>
        <xdr:spPr>
          <a:xfrm>
            <a:off x="576512" y="404191"/>
            <a:ext cx="2604578" cy="530237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13" name="Abgerundetes Rechteck 4"/>
          <xdr:cNvSpPr/>
        </xdr:nvSpPr>
        <xdr:spPr>
          <a:xfrm>
            <a:off x="590982" y="420259"/>
            <a:ext cx="2575638" cy="498101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Umstellungskosten</a:t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1714499</xdr:colOff>
      <xdr:row>24</xdr:row>
      <xdr:rowOff>314325</xdr:rowOff>
    </xdr:to>
    <xdr:grpSp>
      <xdr:nvGrpSpPr>
        <xdr:cNvPr id="214" name="Gruppieren 277"/>
        <xdr:cNvGrpSpPr/>
      </xdr:nvGrpSpPr>
      <xdr:grpSpPr>
        <a:xfrm>
          <a:off x="1924050" y="93345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15" name="Abgerundetes Rechteck 21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1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Hard- und Software</a:t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1714499</xdr:colOff>
      <xdr:row>30</xdr:row>
      <xdr:rowOff>314325</xdr:rowOff>
    </xdr:to>
    <xdr:grpSp>
      <xdr:nvGrpSpPr>
        <xdr:cNvPr id="276" name="Gruppieren 341"/>
        <xdr:cNvGrpSpPr/>
      </xdr:nvGrpSpPr>
      <xdr:grpSpPr>
        <a:xfrm>
          <a:off x="1924050" y="114681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85" name="Abgerundetes Rechteck 28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88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Übertragungskosten</a:t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1714499</xdr:colOff>
      <xdr:row>31</xdr:row>
      <xdr:rowOff>314325</xdr:rowOff>
    </xdr:to>
    <xdr:grpSp>
      <xdr:nvGrpSpPr>
        <xdr:cNvPr id="291" name="Gruppieren 329"/>
        <xdr:cNvGrpSpPr/>
      </xdr:nvGrpSpPr>
      <xdr:grpSpPr>
        <a:xfrm>
          <a:off x="1924050" y="118586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94" name="Abgerundetes Rechteck 293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9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1714499</xdr:colOff>
      <xdr:row>32</xdr:row>
      <xdr:rowOff>314325</xdr:rowOff>
    </xdr:to>
    <xdr:grpSp>
      <xdr:nvGrpSpPr>
        <xdr:cNvPr id="298" name="Gruppieren 317"/>
        <xdr:cNvGrpSpPr/>
      </xdr:nvGrpSpPr>
      <xdr:grpSpPr>
        <a:xfrm>
          <a:off x="1924050" y="122491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99" name="Abgerundetes Rechteck 298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0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0</xdr:rowOff>
    </xdr:from>
    <xdr:to>
      <xdr:col>1</xdr:col>
      <xdr:colOff>1685925</xdr:colOff>
      <xdr:row>29</xdr:row>
      <xdr:rowOff>323850</xdr:rowOff>
    </xdr:to>
    <xdr:sp macro="" textlink="">
      <xdr:nvSpPr>
        <xdr:cNvPr id="308" name="Abgerundetes Rechteck 307"/>
        <xdr:cNvSpPr/>
      </xdr:nvSpPr>
      <xdr:spPr>
        <a:xfrm>
          <a:off x="228600" y="110775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1</xdr:col>
      <xdr:colOff>47625</xdr:colOff>
      <xdr:row>34</xdr:row>
      <xdr:rowOff>0</xdr:rowOff>
    </xdr:from>
    <xdr:to>
      <xdr:col>1</xdr:col>
      <xdr:colOff>1685925</xdr:colOff>
      <xdr:row>34</xdr:row>
      <xdr:rowOff>323850</xdr:rowOff>
    </xdr:to>
    <xdr:sp macro="" textlink="">
      <xdr:nvSpPr>
        <xdr:cNvPr id="311" name="Abgerundetes Rechteck 310"/>
        <xdr:cNvSpPr/>
      </xdr:nvSpPr>
      <xdr:spPr>
        <a:xfrm>
          <a:off x="228600" y="127920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314325</xdr:rowOff>
    </xdr:to>
    <xdr:sp macro="" textlink="">
      <xdr:nvSpPr>
        <xdr:cNvPr id="312" name="Abgerundetes Rechteck 311"/>
        <xdr:cNvSpPr/>
      </xdr:nvSpPr>
      <xdr:spPr>
        <a:xfrm>
          <a:off x="1895475" y="35337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314325</xdr:rowOff>
    </xdr:to>
    <xdr:sp macro="" textlink="">
      <xdr:nvSpPr>
        <xdr:cNvPr id="313" name="Abgerundetes Rechteck 312"/>
        <xdr:cNvSpPr/>
      </xdr:nvSpPr>
      <xdr:spPr>
        <a:xfrm>
          <a:off x="1895475" y="39243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314325</xdr:rowOff>
    </xdr:to>
    <xdr:sp macro="" textlink="">
      <xdr:nvSpPr>
        <xdr:cNvPr id="315" name="Abgerundetes Rechteck 314"/>
        <xdr:cNvSpPr/>
      </xdr:nvSpPr>
      <xdr:spPr>
        <a:xfrm>
          <a:off x="1895475" y="43148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318" name="Abgerundetes Rechteck 317"/>
        <xdr:cNvSpPr/>
      </xdr:nvSpPr>
      <xdr:spPr>
        <a:xfrm>
          <a:off x="257175" y="306705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1714499</xdr:colOff>
      <xdr:row>16</xdr:row>
      <xdr:rowOff>314325</xdr:rowOff>
    </xdr:to>
    <xdr:grpSp>
      <xdr:nvGrpSpPr>
        <xdr:cNvPr id="328" name="Gruppieren 99"/>
        <xdr:cNvGrpSpPr/>
      </xdr:nvGrpSpPr>
      <xdr:grpSpPr>
        <a:xfrm>
          <a:off x="1924050" y="64198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30" name="Abgerundetes Rechteck 32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33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Auftragsverteilung</a:t>
            </a:r>
          </a:p>
        </xdr:txBody>
      </xdr:sp>
    </xdr:grp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1714499</xdr:colOff>
      <xdr:row>15</xdr:row>
      <xdr:rowOff>314325</xdr:rowOff>
    </xdr:to>
    <xdr:grpSp>
      <xdr:nvGrpSpPr>
        <xdr:cNvPr id="338" name="Gruppieren 96"/>
        <xdr:cNvGrpSpPr/>
      </xdr:nvGrpSpPr>
      <xdr:grpSpPr>
        <a:xfrm>
          <a:off x="1924050" y="60293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42" name="Abgerundetes Rechteck 34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indent="0" algn="ctr"/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5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Auftragseingang</a:t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1714499</xdr:colOff>
      <xdr:row>17</xdr:row>
      <xdr:rowOff>314325</xdr:rowOff>
    </xdr:to>
    <xdr:grpSp>
      <xdr:nvGrpSpPr>
        <xdr:cNvPr id="362" name="Gruppieren 102"/>
        <xdr:cNvGrpSpPr/>
      </xdr:nvGrpSpPr>
      <xdr:grpSpPr>
        <a:xfrm>
          <a:off x="1924050" y="68103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63" name="Abgerundetes Rechteck 36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Auftragsprüfung</a:t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1714499</xdr:colOff>
      <xdr:row>18</xdr:row>
      <xdr:rowOff>314325</xdr:rowOff>
    </xdr:to>
    <xdr:grpSp>
      <xdr:nvGrpSpPr>
        <xdr:cNvPr id="365" name="Gruppieren 220"/>
        <xdr:cNvGrpSpPr/>
      </xdr:nvGrpSpPr>
      <xdr:grpSpPr>
        <a:xfrm>
          <a:off x="1924050" y="72009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66" name="Abgerundetes Rechteck 36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Auftragserfassung</a:t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1714499</xdr:colOff>
      <xdr:row>19</xdr:row>
      <xdr:rowOff>314325</xdr:rowOff>
    </xdr:to>
    <xdr:grpSp>
      <xdr:nvGrpSpPr>
        <xdr:cNvPr id="374" name="Gruppieren 246"/>
        <xdr:cNvGrpSpPr/>
      </xdr:nvGrpSpPr>
      <xdr:grpSpPr>
        <a:xfrm>
          <a:off x="1924050" y="75914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75" name="Abgerundetes Rechteck 37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8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Reklamation</a:t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1714499</xdr:colOff>
      <xdr:row>20</xdr:row>
      <xdr:rowOff>314325</xdr:rowOff>
    </xdr:to>
    <xdr:grpSp>
      <xdr:nvGrpSpPr>
        <xdr:cNvPr id="382" name="Gruppieren 105"/>
        <xdr:cNvGrpSpPr/>
      </xdr:nvGrpSpPr>
      <xdr:grpSpPr>
        <a:xfrm>
          <a:off x="1924050" y="79819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83" name="Abgerundetes Rechteck 38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8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1714499</xdr:colOff>
      <xdr:row>21</xdr:row>
      <xdr:rowOff>314325</xdr:rowOff>
    </xdr:to>
    <xdr:grpSp>
      <xdr:nvGrpSpPr>
        <xdr:cNvPr id="385" name="Gruppieren 108"/>
        <xdr:cNvGrpSpPr/>
      </xdr:nvGrpSpPr>
      <xdr:grpSpPr>
        <a:xfrm>
          <a:off x="1924050" y="83724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86" name="Abgerundetes Rechteck 38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8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0" tIns="36000" rIns="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 editAs="oneCell">
    <xdr:from>
      <xdr:col>1</xdr:col>
      <xdr:colOff>28575</xdr:colOff>
      <xdr:row>2</xdr:row>
      <xdr:rowOff>0</xdr:rowOff>
    </xdr:from>
    <xdr:to>
      <xdr:col>2</xdr:col>
      <xdr:colOff>1217845</xdr:colOff>
      <xdr:row>2</xdr:row>
      <xdr:rowOff>1209675</xdr:rowOff>
    </xdr:to>
    <xdr:pic>
      <xdr:nvPicPr>
        <xdr:cNvPr id="390" name="Grafik 389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19075" y="3619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39</xdr:row>
      <xdr:rowOff>200025</xdr:rowOff>
    </xdr:from>
    <xdr:to>
      <xdr:col>14</xdr:col>
      <xdr:colOff>9525</xdr:colOff>
      <xdr:row>45</xdr:row>
      <xdr:rowOff>4762</xdr:rowOff>
    </xdr:to>
    <xdr:sp macro="" textlink="">
      <xdr:nvSpPr>
        <xdr:cNvPr id="2" name="Ellipse 1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0" name="Abgerundetes Rechteck 19"/>
        <xdr:cNvSpPr/>
      </xdr:nvSpPr>
      <xdr:spPr>
        <a:xfrm>
          <a:off x="3724275" y="720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9819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83724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5" name="Abgerundetes Rechteck 24"/>
        <xdr:cNvSpPr/>
      </xdr:nvSpPr>
      <xdr:spPr>
        <a:xfrm>
          <a:off x="48577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26" name="Abgerundetes Rechteck 25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30" name="Abgerundetes Rechteck 29"/>
        <xdr:cNvSpPr/>
      </xdr:nvSpPr>
      <xdr:spPr>
        <a:xfrm>
          <a:off x="59626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35" name="Abgerundetes Rechteck 34"/>
        <xdr:cNvSpPr/>
      </xdr:nvSpPr>
      <xdr:spPr>
        <a:xfrm>
          <a:off x="68389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de-DE"/>
            <a:t>y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0</xdr:colOff>
      <xdr:row>7</xdr:row>
      <xdr:rowOff>342900</xdr:rowOff>
    </xdr:to>
    <xdr:sp macro="" textlink="">
      <xdr:nvSpPr>
        <xdr:cNvPr id="44" name="Abgerundetes Rechteck 43"/>
        <xdr:cNvSpPr/>
      </xdr:nvSpPr>
      <xdr:spPr>
        <a:xfrm>
          <a:off x="3724275" y="35623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5</xdr:col>
      <xdr:colOff>0</xdr:colOff>
      <xdr:row>8</xdr:row>
      <xdr:rowOff>342900</xdr:rowOff>
    </xdr:to>
    <xdr:sp macro="" textlink="">
      <xdr:nvSpPr>
        <xdr:cNvPr id="45" name="Abgerundetes Rechteck 44"/>
        <xdr:cNvSpPr/>
      </xdr:nvSpPr>
      <xdr:spPr>
        <a:xfrm>
          <a:off x="3724275" y="3952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28575</xdr:rowOff>
    </xdr:from>
    <xdr:to>
      <xdr:col>5</xdr:col>
      <xdr:colOff>0</xdr:colOff>
      <xdr:row>9</xdr:row>
      <xdr:rowOff>342900</xdr:rowOff>
    </xdr:to>
    <xdr:sp macro="" textlink="">
      <xdr:nvSpPr>
        <xdr:cNvPr id="46" name="Abgerundetes Rechteck 45"/>
        <xdr:cNvSpPr/>
      </xdr:nvSpPr>
      <xdr:spPr>
        <a:xfrm>
          <a:off x="3724275" y="4343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29</xdr:row>
      <xdr:rowOff>19050</xdr:rowOff>
    </xdr:from>
    <xdr:to>
      <xdr:col>5</xdr:col>
      <xdr:colOff>0</xdr:colOff>
      <xdr:row>29</xdr:row>
      <xdr:rowOff>333375</xdr:rowOff>
    </xdr:to>
    <xdr:sp macro="" textlink="">
      <xdr:nvSpPr>
        <xdr:cNvPr id="50" name="Abgerundetes Rechteck 49"/>
        <xdr:cNvSpPr/>
      </xdr:nvSpPr>
      <xdr:spPr>
        <a:xfrm>
          <a:off x="3724275" y="11306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5</xdr:col>
      <xdr:colOff>0</xdr:colOff>
      <xdr:row>24</xdr:row>
      <xdr:rowOff>333375</xdr:rowOff>
    </xdr:to>
    <xdr:sp macro="" textlink="">
      <xdr:nvSpPr>
        <xdr:cNvPr id="51" name="Abgerundetes Rechteck 50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de-DE"/>
            <a:t>y</a:t>
          </a:r>
        </a:p>
      </xdr:txBody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333375</xdr:rowOff>
    </xdr:to>
    <xdr:sp macro="" textlink="">
      <xdr:nvSpPr>
        <xdr:cNvPr id="55" name="Abgerundetes Rechteck 54"/>
        <xdr:cNvSpPr/>
      </xdr:nvSpPr>
      <xdr:spPr>
        <a:xfrm>
          <a:off x="3724275" y="143732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39</xdr:row>
      <xdr:rowOff>19050</xdr:rowOff>
    </xdr:from>
    <xdr:to>
      <xdr:col>5</xdr:col>
      <xdr:colOff>0</xdr:colOff>
      <xdr:row>39</xdr:row>
      <xdr:rowOff>333375</xdr:rowOff>
    </xdr:to>
    <xdr:sp macro="" textlink="">
      <xdr:nvSpPr>
        <xdr:cNvPr id="56" name="Abgerundetes Rechteck 55"/>
        <xdr:cNvSpPr/>
      </xdr:nvSpPr>
      <xdr:spPr>
        <a:xfrm>
          <a:off x="3724275" y="147637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40</xdr:row>
      <xdr:rowOff>19050</xdr:rowOff>
    </xdr:from>
    <xdr:to>
      <xdr:col>5</xdr:col>
      <xdr:colOff>0</xdr:colOff>
      <xdr:row>40</xdr:row>
      <xdr:rowOff>333375</xdr:rowOff>
    </xdr:to>
    <xdr:sp macro="" textlink="">
      <xdr:nvSpPr>
        <xdr:cNvPr id="57" name="Abgerundetes Rechteck 56"/>
        <xdr:cNvSpPr/>
      </xdr:nvSpPr>
      <xdr:spPr>
        <a:xfrm>
          <a:off x="3724275" y="151542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41</xdr:row>
      <xdr:rowOff>19050</xdr:rowOff>
    </xdr:from>
    <xdr:to>
      <xdr:col>5</xdr:col>
      <xdr:colOff>0</xdr:colOff>
      <xdr:row>41</xdr:row>
      <xdr:rowOff>333375</xdr:rowOff>
    </xdr:to>
    <xdr:sp macro="" textlink="">
      <xdr:nvSpPr>
        <xdr:cNvPr id="58" name="Abgerundetes Rechteck 57"/>
        <xdr:cNvSpPr/>
      </xdr:nvSpPr>
      <xdr:spPr>
        <a:xfrm>
          <a:off x="3724275" y="155448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</xdr:colOff>
      <xdr:row>43</xdr:row>
      <xdr:rowOff>123825</xdr:rowOff>
    </xdr:from>
    <xdr:to>
      <xdr:col>2</xdr:col>
      <xdr:colOff>1266825</xdr:colOff>
      <xdr:row>43</xdr:row>
      <xdr:rowOff>485775</xdr:rowOff>
    </xdr:to>
    <xdr:sp macro="" textlink="">
      <xdr:nvSpPr>
        <xdr:cNvPr id="77" name="Textfeld 76"/>
        <xdr:cNvSpPr txBox="1"/>
      </xdr:nvSpPr>
      <xdr:spPr>
        <a:xfrm>
          <a:off x="276225" y="1614487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Amortisationszeit ist</a:t>
          </a:r>
        </a:p>
      </xdr:txBody>
    </xdr:sp>
    <xdr:clientData/>
  </xdr:twoCellAnchor>
  <xdr:twoCellAnchor>
    <xdr:from>
      <xdr:col>3</xdr:col>
      <xdr:colOff>28575</xdr:colOff>
      <xdr:row>43</xdr:row>
      <xdr:rowOff>123825</xdr:rowOff>
    </xdr:from>
    <xdr:to>
      <xdr:col>6</xdr:col>
      <xdr:colOff>238125</xdr:colOff>
      <xdr:row>43</xdr:row>
      <xdr:rowOff>485775</xdr:rowOff>
    </xdr:to>
    <xdr:sp macro="" textlink="">
      <xdr:nvSpPr>
        <xdr:cNvPr id="78" name="Textfeld 77"/>
        <xdr:cNvSpPr txBox="1"/>
      </xdr:nvSpPr>
      <xdr:spPr>
        <a:xfrm>
          <a:off x="3638550" y="1614487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 </a:t>
          </a:r>
          <a:r>
            <a:rPr kumimoji="0" lang="de-DE" sz="18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43</xdr:row>
      <xdr:rowOff>123825</xdr:rowOff>
    </xdr:from>
    <xdr:to>
      <xdr:col>10</xdr:col>
      <xdr:colOff>761998</xdr:colOff>
      <xdr:row>43</xdr:row>
      <xdr:rowOff>485775</xdr:rowOff>
    </xdr:to>
    <xdr:sp macro="" textlink="">
      <xdr:nvSpPr>
        <xdr:cNvPr id="79" name="Textfeld 78"/>
        <xdr:cNvSpPr txBox="1"/>
      </xdr:nvSpPr>
      <xdr:spPr>
        <a:xfrm>
          <a:off x="5314948" y="1614487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83" name="Abgerundetes Rechteck 82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87" name="Abgerundetes Rechteck 86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de-DE"/>
            <a:t>y</a:t>
          </a:r>
        </a:p>
      </xdr:txBody>
    </xdr:sp>
    <xdr:clientData/>
  </xdr:twoCellAnchor>
  <xdr:twoCellAnchor editAs="oneCell">
    <xdr:from>
      <xdr:col>9</xdr:col>
      <xdr:colOff>9525</xdr:colOff>
      <xdr:row>11</xdr:row>
      <xdr:rowOff>276225</xdr:rowOff>
    </xdr:from>
    <xdr:to>
      <xdr:col>10</xdr:col>
      <xdr:colOff>619125</xdr:colOff>
      <xdr:row>12</xdr:row>
      <xdr:rowOff>161925</xdr:rowOff>
    </xdr:to>
    <xdr:pic>
      <xdr:nvPicPr>
        <xdr:cNvPr id="4151" name="Grafik 93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372100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11</xdr:row>
      <xdr:rowOff>19050</xdr:rowOff>
    </xdr:from>
    <xdr:to>
      <xdr:col>10</xdr:col>
      <xdr:colOff>561975</xdr:colOff>
      <xdr:row>11</xdr:row>
      <xdr:rowOff>390525</xdr:rowOff>
    </xdr:to>
    <xdr:sp macro="" textlink="">
      <xdr:nvSpPr>
        <xdr:cNvPr id="95" name="Textfeld 94"/>
        <xdr:cNvSpPr txBox="1"/>
      </xdr:nvSpPr>
      <xdr:spPr>
        <a:xfrm>
          <a:off x="5753100" y="5114925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4</xdr:col>
      <xdr:colOff>866775</xdr:colOff>
      <xdr:row>11</xdr:row>
      <xdr:rowOff>390525</xdr:rowOff>
    </xdr:to>
    <xdr:sp macro="" textlink="">
      <xdr:nvSpPr>
        <xdr:cNvPr id="96" name="Textfeld 95"/>
        <xdr:cNvSpPr txBox="1"/>
      </xdr:nvSpPr>
      <xdr:spPr>
        <a:xfrm>
          <a:off x="3629025" y="511492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05" name="Textfeld 104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06" name="Textfeld 105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</a:p>
      </xdr:txBody>
    </xdr:sp>
    <xdr:clientData/>
  </xdr:twoCellAnchor>
  <xdr:twoCellAnchor editAs="oneCell">
    <xdr:from>
      <xdr:col>4</xdr:col>
      <xdr:colOff>19050</xdr:colOff>
      <xdr:row>11</xdr:row>
      <xdr:rowOff>276225</xdr:rowOff>
    </xdr:from>
    <xdr:to>
      <xdr:col>4</xdr:col>
      <xdr:colOff>752475</xdr:colOff>
      <xdr:row>12</xdr:row>
      <xdr:rowOff>171450</xdr:rowOff>
    </xdr:to>
    <xdr:pic>
      <xdr:nvPicPr>
        <xdr:cNvPr id="4160" name="Grafik 106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372100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08" name="Textfeld 107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Interpretation: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EDI erwirtschaftet jährlich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4</xdr:col>
      <xdr:colOff>0</xdr:colOff>
      <xdr:row>28</xdr:row>
      <xdr:rowOff>19050</xdr:rowOff>
    </xdr:from>
    <xdr:to>
      <xdr:col>5</xdr:col>
      <xdr:colOff>0</xdr:colOff>
      <xdr:row>28</xdr:row>
      <xdr:rowOff>333375</xdr:rowOff>
    </xdr:to>
    <xdr:sp macro="" textlink="">
      <xdr:nvSpPr>
        <xdr:cNvPr id="109" name="Abgerundetes Rechteck 108"/>
        <xdr:cNvSpPr/>
      </xdr:nvSpPr>
      <xdr:spPr>
        <a:xfrm>
          <a:off x="3724275" y="10915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16" name="Abgerundetes Rechteck 115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17" name="Abgerundetes Rechteck 11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18" name="Abgerundetes Rechteck 117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19" name="Abgerundetes Rechteck 118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333375</xdr:rowOff>
    </xdr:to>
    <xdr:sp macro="" textlink="">
      <xdr:nvSpPr>
        <xdr:cNvPr id="123" name="Abgerundetes Rechteck 122"/>
        <xdr:cNvSpPr/>
      </xdr:nvSpPr>
      <xdr:spPr>
        <a:xfrm>
          <a:off x="3724275" y="134397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34</xdr:row>
      <xdr:rowOff>19050</xdr:rowOff>
    </xdr:from>
    <xdr:to>
      <xdr:col>5</xdr:col>
      <xdr:colOff>0</xdr:colOff>
      <xdr:row>34</xdr:row>
      <xdr:rowOff>333375</xdr:rowOff>
    </xdr:to>
    <xdr:sp macro="" textlink="">
      <xdr:nvSpPr>
        <xdr:cNvPr id="131" name="Abgerundetes Rechteck 130"/>
        <xdr:cNvSpPr/>
      </xdr:nvSpPr>
      <xdr:spPr>
        <a:xfrm>
          <a:off x="3724275" y="130492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32</xdr:row>
      <xdr:rowOff>19050</xdr:rowOff>
    </xdr:from>
    <xdr:to>
      <xdr:col>5</xdr:col>
      <xdr:colOff>0</xdr:colOff>
      <xdr:row>32</xdr:row>
      <xdr:rowOff>333375</xdr:rowOff>
    </xdr:to>
    <xdr:sp macro="" textlink="">
      <xdr:nvSpPr>
        <xdr:cNvPr id="135" name="Abgerundetes Rechteck 134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33</xdr:row>
      <xdr:rowOff>19050</xdr:rowOff>
    </xdr:from>
    <xdr:to>
      <xdr:col>5</xdr:col>
      <xdr:colOff>0</xdr:colOff>
      <xdr:row>33</xdr:row>
      <xdr:rowOff>333375</xdr:rowOff>
    </xdr:to>
    <xdr:sp macro="" textlink="">
      <xdr:nvSpPr>
        <xdr:cNvPr id="147" name="Abgerundetes Rechteck 146"/>
        <xdr:cNvSpPr/>
      </xdr:nvSpPr>
      <xdr:spPr>
        <a:xfrm>
          <a:off x="3724275" y="12658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151" name="Abgerundetes Rechteck 150"/>
        <xdr:cNvSpPr/>
      </xdr:nvSpPr>
      <xdr:spPr>
        <a:xfrm>
          <a:off x="3724275" y="10525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1189270</xdr:colOff>
      <xdr:row>2</xdr:row>
      <xdr:rowOff>1209675</xdr:rowOff>
    </xdr:to>
    <xdr:pic>
      <xdr:nvPicPr>
        <xdr:cNvPr id="187" name="Grafik 186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0975" y="3619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12</xdr:col>
      <xdr:colOff>704850</xdr:colOff>
      <xdr:row>2</xdr:row>
      <xdr:rowOff>1076325</xdr:rowOff>
    </xdr:to>
    <xdr:sp macro="" textlink="">
      <xdr:nvSpPr>
        <xdr:cNvPr id="188" name="Abgerundetes Rechteck 187"/>
        <xdr:cNvSpPr/>
      </xdr:nvSpPr>
      <xdr:spPr>
        <a:xfrm>
          <a:off x="4857750" y="361950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Lieferavisierung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5</xdr:row>
      <xdr:rowOff>85725</xdr:rowOff>
    </xdr:from>
    <xdr:to>
      <xdr:col>2</xdr:col>
      <xdr:colOff>9525</xdr:colOff>
      <xdr:row>6</xdr:row>
      <xdr:rowOff>95250</xdr:rowOff>
    </xdr:to>
    <xdr:sp macro="" textlink="">
      <xdr:nvSpPr>
        <xdr:cNvPr id="190" name="Abgerundetes Rechteck 189"/>
        <xdr:cNvSpPr/>
      </xdr:nvSpPr>
      <xdr:spPr>
        <a:xfrm>
          <a:off x="247650" y="3152775"/>
          <a:ext cx="165735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9525</xdr:colOff>
      <xdr:row>7</xdr:row>
      <xdr:rowOff>47625</xdr:rowOff>
    </xdr:from>
    <xdr:to>
      <xdr:col>3</xdr:col>
      <xdr:colOff>9525</xdr:colOff>
      <xdr:row>7</xdr:row>
      <xdr:rowOff>361950</xdr:rowOff>
    </xdr:to>
    <xdr:sp macro="" textlink="">
      <xdr:nvSpPr>
        <xdr:cNvPr id="191" name="Abgerundetes Rechteck 190"/>
        <xdr:cNvSpPr/>
      </xdr:nvSpPr>
      <xdr:spPr>
        <a:xfrm>
          <a:off x="1905000" y="3581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9525</xdr:colOff>
      <xdr:row>9</xdr:row>
      <xdr:rowOff>38100</xdr:rowOff>
    </xdr:from>
    <xdr:to>
      <xdr:col>3</xdr:col>
      <xdr:colOff>9525</xdr:colOff>
      <xdr:row>9</xdr:row>
      <xdr:rowOff>352425</xdr:rowOff>
    </xdr:to>
    <xdr:sp macro="" textlink="">
      <xdr:nvSpPr>
        <xdr:cNvPr id="192" name="Abgerundetes Rechteck 191"/>
        <xdr:cNvSpPr/>
      </xdr:nvSpPr>
      <xdr:spPr>
        <a:xfrm>
          <a:off x="1905000" y="43529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2</xdr:col>
      <xdr:colOff>9525</xdr:colOff>
      <xdr:row>8</xdr:row>
      <xdr:rowOff>47625</xdr:rowOff>
    </xdr:from>
    <xdr:to>
      <xdr:col>3</xdr:col>
      <xdr:colOff>9525</xdr:colOff>
      <xdr:row>8</xdr:row>
      <xdr:rowOff>361950</xdr:rowOff>
    </xdr:to>
    <xdr:sp macro="" textlink="">
      <xdr:nvSpPr>
        <xdr:cNvPr id="193" name="Abgerundetes Rechteck 192"/>
        <xdr:cNvSpPr/>
      </xdr:nvSpPr>
      <xdr:spPr>
        <a:xfrm>
          <a:off x="1905000" y="39719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1</xdr:col>
      <xdr:colOff>57150</xdr:colOff>
      <xdr:row>13</xdr:row>
      <xdr:rowOff>47625</xdr:rowOff>
    </xdr:from>
    <xdr:to>
      <xdr:col>1</xdr:col>
      <xdr:colOff>1704975</xdr:colOff>
      <xdr:row>15</xdr:row>
      <xdr:rowOff>114300</xdr:rowOff>
    </xdr:to>
    <xdr:sp macro="" textlink="">
      <xdr:nvSpPr>
        <xdr:cNvPr id="195" name="Abgerundetes Rechteck 194"/>
        <xdr:cNvSpPr/>
      </xdr:nvSpPr>
      <xdr:spPr>
        <a:xfrm>
          <a:off x="238125" y="5981700"/>
          <a:ext cx="1647825" cy="37147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1704976</xdr:colOff>
      <xdr:row>38</xdr:row>
      <xdr:rowOff>28575</xdr:rowOff>
    </xdr:from>
    <xdr:to>
      <xdr:col>2</xdr:col>
      <xdr:colOff>1704976</xdr:colOff>
      <xdr:row>38</xdr:row>
      <xdr:rowOff>342900</xdr:rowOff>
    </xdr:to>
    <xdr:sp macro="" textlink="">
      <xdr:nvSpPr>
        <xdr:cNvPr id="203" name="Abgerundetes Rechteck 202"/>
        <xdr:cNvSpPr/>
      </xdr:nvSpPr>
      <xdr:spPr>
        <a:xfrm>
          <a:off x="1885951" y="143827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1</xdr:col>
      <xdr:colOff>1704976</xdr:colOff>
      <xdr:row>41</xdr:row>
      <xdr:rowOff>28575</xdr:rowOff>
    </xdr:from>
    <xdr:to>
      <xdr:col>2</xdr:col>
      <xdr:colOff>1704976</xdr:colOff>
      <xdr:row>41</xdr:row>
      <xdr:rowOff>342900</xdr:rowOff>
    </xdr:to>
    <xdr:sp macro="" textlink="">
      <xdr:nvSpPr>
        <xdr:cNvPr id="204" name="Abgerundetes Rechteck 203"/>
        <xdr:cNvSpPr/>
      </xdr:nvSpPr>
      <xdr:spPr>
        <a:xfrm>
          <a:off x="1885951" y="155543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>
    <xdr:from>
      <xdr:col>1</xdr:col>
      <xdr:colOff>1704976</xdr:colOff>
      <xdr:row>39</xdr:row>
      <xdr:rowOff>28575</xdr:rowOff>
    </xdr:from>
    <xdr:to>
      <xdr:col>2</xdr:col>
      <xdr:colOff>1704976</xdr:colOff>
      <xdr:row>39</xdr:row>
      <xdr:rowOff>342900</xdr:rowOff>
    </xdr:to>
    <xdr:sp macro="" textlink="">
      <xdr:nvSpPr>
        <xdr:cNvPr id="205" name="Abgerundetes Rechteck 204"/>
        <xdr:cNvSpPr/>
      </xdr:nvSpPr>
      <xdr:spPr>
        <a:xfrm>
          <a:off x="1885951" y="147732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1</xdr:col>
      <xdr:colOff>1704975</xdr:colOff>
      <xdr:row>40</xdr:row>
      <xdr:rowOff>28575</xdr:rowOff>
    </xdr:from>
    <xdr:to>
      <xdr:col>2</xdr:col>
      <xdr:colOff>1704975</xdr:colOff>
      <xdr:row>40</xdr:row>
      <xdr:rowOff>342900</xdr:rowOff>
    </xdr:to>
    <xdr:sp macro="" textlink="">
      <xdr:nvSpPr>
        <xdr:cNvPr id="206" name="Abgerundetes Rechteck 205"/>
        <xdr:cNvSpPr/>
      </xdr:nvSpPr>
      <xdr:spPr>
        <a:xfrm>
          <a:off x="1885950" y="151638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1704975</xdr:colOff>
      <xdr:row>37</xdr:row>
      <xdr:rowOff>323850</xdr:rowOff>
    </xdr:to>
    <xdr:sp macro="" textlink="">
      <xdr:nvSpPr>
        <xdr:cNvPr id="207" name="Abgerundetes Rechteck 206"/>
        <xdr:cNvSpPr/>
      </xdr:nvSpPr>
      <xdr:spPr>
        <a:xfrm>
          <a:off x="247650" y="139636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1</xdr:col>
      <xdr:colOff>66675</xdr:colOff>
      <xdr:row>31</xdr:row>
      <xdr:rowOff>0</xdr:rowOff>
    </xdr:from>
    <xdr:to>
      <xdr:col>1</xdr:col>
      <xdr:colOff>1704975</xdr:colOff>
      <xdr:row>31</xdr:row>
      <xdr:rowOff>323850</xdr:rowOff>
    </xdr:to>
    <xdr:sp macro="" textlink="">
      <xdr:nvSpPr>
        <xdr:cNvPr id="208" name="Abgerundetes Rechteck 207"/>
        <xdr:cNvSpPr/>
      </xdr:nvSpPr>
      <xdr:spPr>
        <a:xfrm>
          <a:off x="247650" y="118586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1</xdr:col>
      <xdr:colOff>1704975</xdr:colOff>
      <xdr:row>34</xdr:row>
      <xdr:rowOff>0</xdr:rowOff>
    </xdr:from>
    <xdr:to>
      <xdr:col>2</xdr:col>
      <xdr:colOff>1704975</xdr:colOff>
      <xdr:row>34</xdr:row>
      <xdr:rowOff>314325</xdr:rowOff>
    </xdr:to>
    <xdr:sp macro="" textlink="">
      <xdr:nvSpPr>
        <xdr:cNvPr id="209" name="Abgerundetes Rechteck 208"/>
        <xdr:cNvSpPr/>
      </xdr:nvSpPr>
      <xdr:spPr>
        <a:xfrm>
          <a:off x="1885950" y="130302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1</xdr:col>
      <xdr:colOff>1704975</xdr:colOff>
      <xdr:row>35</xdr:row>
      <xdr:rowOff>0</xdr:rowOff>
    </xdr:from>
    <xdr:to>
      <xdr:col>2</xdr:col>
      <xdr:colOff>1704975</xdr:colOff>
      <xdr:row>35</xdr:row>
      <xdr:rowOff>314325</xdr:rowOff>
    </xdr:to>
    <xdr:sp macro="" textlink="">
      <xdr:nvSpPr>
        <xdr:cNvPr id="210" name="Abgerundetes Rechteck 209"/>
        <xdr:cNvSpPr/>
      </xdr:nvSpPr>
      <xdr:spPr>
        <a:xfrm>
          <a:off x="1885950" y="134207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1</xdr:col>
      <xdr:colOff>1704975</xdr:colOff>
      <xdr:row>33</xdr:row>
      <xdr:rowOff>0</xdr:rowOff>
    </xdr:from>
    <xdr:to>
      <xdr:col>2</xdr:col>
      <xdr:colOff>1704975</xdr:colOff>
      <xdr:row>33</xdr:row>
      <xdr:rowOff>314325</xdr:rowOff>
    </xdr:to>
    <xdr:sp macro="" textlink="">
      <xdr:nvSpPr>
        <xdr:cNvPr id="211" name="Abgerundetes Rechteck 210"/>
        <xdr:cNvSpPr/>
      </xdr:nvSpPr>
      <xdr:spPr>
        <a:xfrm>
          <a:off x="1885950" y="126396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Lizenz und Wartung</a:t>
          </a:r>
        </a:p>
      </xdr:txBody>
    </xdr:sp>
    <xdr:clientData/>
  </xdr:twoCellAnchor>
  <xdr:twoCellAnchor>
    <xdr:from>
      <xdr:col>1</xdr:col>
      <xdr:colOff>1704975</xdr:colOff>
      <xdr:row>32</xdr:row>
      <xdr:rowOff>0</xdr:rowOff>
    </xdr:from>
    <xdr:to>
      <xdr:col>3</xdr:col>
      <xdr:colOff>0</xdr:colOff>
      <xdr:row>32</xdr:row>
      <xdr:rowOff>314325</xdr:rowOff>
    </xdr:to>
    <xdr:sp macro="" textlink="">
      <xdr:nvSpPr>
        <xdr:cNvPr id="212" name="Abgerundetes Rechteck 211"/>
        <xdr:cNvSpPr/>
      </xdr:nvSpPr>
      <xdr:spPr>
        <a:xfrm>
          <a:off x="1885950" y="1224915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Übertragungskosten</a:t>
          </a:r>
        </a:p>
      </xdr:txBody>
    </xdr:sp>
    <xdr:clientData/>
  </xdr:twoCellAnchor>
  <xdr:twoCellAnchor>
    <xdr:from>
      <xdr:col>2</xdr:col>
      <xdr:colOff>38100</xdr:colOff>
      <xdr:row>29</xdr:row>
      <xdr:rowOff>9525</xdr:rowOff>
    </xdr:from>
    <xdr:to>
      <xdr:col>3</xdr:col>
      <xdr:colOff>38100</xdr:colOff>
      <xdr:row>29</xdr:row>
      <xdr:rowOff>323850</xdr:rowOff>
    </xdr:to>
    <xdr:sp macro="" textlink="">
      <xdr:nvSpPr>
        <xdr:cNvPr id="213" name="Abgerundetes Rechteck 212"/>
        <xdr:cNvSpPr/>
      </xdr:nvSpPr>
      <xdr:spPr>
        <a:xfrm>
          <a:off x="1933575" y="112966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3</xdr:col>
      <xdr:colOff>47625</xdr:colOff>
      <xdr:row>24</xdr:row>
      <xdr:rowOff>314325</xdr:rowOff>
    </xdr:to>
    <xdr:sp macro="" textlink="">
      <xdr:nvSpPr>
        <xdr:cNvPr id="214" name="Abgerundetes Rechteck 213"/>
        <xdr:cNvSpPr/>
      </xdr:nvSpPr>
      <xdr:spPr>
        <a:xfrm>
          <a:off x="1933575" y="933450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Hard- und Software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3</xdr:col>
      <xdr:colOff>38100</xdr:colOff>
      <xdr:row>28</xdr:row>
      <xdr:rowOff>314325</xdr:rowOff>
    </xdr:to>
    <xdr:sp macro="" textlink="">
      <xdr:nvSpPr>
        <xdr:cNvPr id="215" name="Abgerundetes Rechteck 214"/>
        <xdr:cNvSpPr/>
      </xdr:nvSpPr>
      <xdr:spPr>
        <a:xfrm>
          <a:off x="1933575" y="108966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1</xdr:col>
      <xdr:colOff>1685925</xdr:colOff>
      <xdr:row>23</xdr:row>
      <xdr:rowOff>323850</xdr:rowOff>
    </xdr:to>
    <xdr:sp macro="" textlink="">
      <xdr:nvSpPr>
        <xdr:cNvPr id="216" name="Abgerundetes Rechteck 215"/>
        <xdr:cNvSpPr/>
      </xdr:nvSpPr>
      <xdr:spPr>
        <a:xfrm>
          <a:off x="219075" y="89439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3</xdr:col>
      <xdr:colOff>38100</xdr:colOff>
      <xdr:row>27</xdr:row>
      <xdr:rowOff>314325</xdr:rowOff>
    </xdr:to>
    <xdr:sp macro="" textlink="">
      <xdr:nvSpPr>
        <xdr:cNvPr id="217" name="Abgerundetes Rechteck 216"/>
        <xdr:cNvSpPr/>
      </xdr:nvSpPr>
      <xdr:spPr>
        <a:xfrm>
          <a:off x="1933575" y="105060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Schulungen</a:t>
          </a:r>
        </a:p>
      </xdr:txBody>
    </xdr:sp>
    <xdr:clientData/>
  </xdr:twoCellAnchor>
  <xdr:twoCellAnchor>
    <xdr:from>
      <xdr:col>2</xdr:col>
      <xdr:colOff>38100</xdr:colOff>
      <xdr:row>25</xdr:row>
      <xdr:rowOff>0</xdr:rowOff>
    </xdr:from>
    <xdr:to>
      <xdr:col>3</xdr:col>
      <xdr:colOff>38100</xdr:colOff>
      <xdr:row>25</xdr:row>
      <xdr:rowOff>314325</xdr:rowOff>
    </xdr:to>
    <xdr:sp macro="" textlink="">
      <xdr:nvSpPr>
        <xdr:cNvPr id="218" name="Abgerundetes Rechteck 217"/>
        <xdr:cNvSpPr/>
      </xdr:nvSpPr>
      <xdr:spPr>
        <a:xfrm>
          <a:off x="1933575" y="97250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externe Dienstleistung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3</xdr:col>
      <xdr:colOff>38100</xdr:colOff>
      <xdr:row>26</xdr:row>
      <xdr:rowOff>314325</xdr:rowOff>
    </xdr:to>
    <xdr:sp macro="" textlink="">
      <xdr:nvSpPr>
        <xdr:cNvPr id="219" name="Abgerundetes Rechteck 218"/>
        <xdr:cNvSpPr/>
      </xdr:nvSpPr>
      <xdr:spPr>
        <a:xfrm>
          <a:off x="1933575" y="101155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Personalkosten Installation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1714499</xdr:colOff>
      <xdr:row>20</xdr:row>
      <xdr:rowOff>314325</xdr:rowOff>
    </xdr:to>
    <xdr:grpSp>
      <xdr:nvGrpSpPr>
        <xdr:cNvPr id="102" name="Gruppieren 11"/>
        <xdr:cNvGrpSpPr/>
      </xdr:nvGrpSpPr>
      <xdr:grpSpPr>
        <a:xfrm>
          <a:off x="1895475" y="79819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3" name="Abgerundetes Rechteck 10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0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1714499</xdr:colOff>
      <xdr:row>21</xdr:row>
      <xdr:rowOff>314325</xdr:rowOff>
    </xdr:to>
    <xdr:grpSp>
      <xdr:nvGrpSpPr>
        <xdr:cNvPr id="107" name="Gruppieren 14"/>
        <xdr:cNvGrpSpPr/>
      </xdr:nvGrpSpPr>
      <xdr:grpSpPr>
        <a:xfrm>
          <a:off x="1895475" y="83724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0" name="Abgerundetes Rechteck 10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>
                <a:solidFill>
                  <a:srgbClr val="F7964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1714499</xdr:colOff>
      <xdr:row>19</xdr:row>
      <xdr:rowOff>314325</xdr:rowOff>
    </xdr:to>
    <xdr:grpSp>
      <xdr:nvGrpSpPr>
        <xdr:cNvPr id="112" name="Gruppieren 112"/>
        <xdr:cNvGrpSpPr/>
      </xdr:nvGrpSpPr>
      <xdr:grpSpPr>
        <a:xfrm>
          <a:off x="1895475" y="75914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3" name="Abgerundetes Rechteck 11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0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Reklamation</a:t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1714499</xdr:colOff>
      <xdr:row>18</xdr:row>
      <xdr:rowOff>314325</xdr:rowOff>
    </xdr:to>
    <xdr:grpSp>
      <xdr:nvGrpSpPr>
        <xdr:cNvPr id="121" name="Gruppieren 8"/>
        <xdr:cNvGrpSpPr/>
      </xdr:nvGrpSpPr>
      <xdr:grpSpPr>
        <a:xfrm>
          <a:off x="1895475" y="72009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22" name="Abgerundetes Rechteck 12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5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Lieferschein versenden</a:t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1714499</xdr:colOff>
      <xdr:row>17</xdr:row>
      <xdr:rowOff>314325</xdr:rowOff>
    </xdr:to>
    <xdr:grpSp>
      <xdr:nvGrpSpPr>
        <xdr:cNvPr id="126" name="Gruppieren 5"/>
        <xdr:cNvGrpSpPr/>
      </xdr:nvGrpSpPr>
      <xdr:grpSpPr>
        <a:xfrm>
          <a:off x="1895475" y="68103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27" name="Abgerundetes Rechteck 126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grpFill/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endParaRPr lang="de-DE"/>
          </a:p>
        </xdr:txBody>
      </xdr:sp>
      <xdr:sp macro="" textlink="">
        <xdr:nvSpPr>
          <xdr:cNvPr id="128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Lieferschein erstellen</a:t>
            </a:r>
          </a:p>
        </xdr:txBody>
      </xdr:sp>
    </xdr:grp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1714499</xdr:colOff>
      <xdr:row>16</xdr:row>
      <xdr:rowOff>314325</xdr:rowOff>
    </xdr:to>
    <xdr:grpSp>
      <xdr:nvGrpSpPr>
        <xdr:cNvPr id="129" name="Gruppieren 2"/>
        <xdr:cNvGrpSpPr/>
      </xdr:nvGrpSpPr>
      <xdr:grpSpPr>
        <a:xfrm>
          <a:off x="1895475" y="64198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0" name="Abgerundetes Rechteck 12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32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Transport disponieren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38</xdr:row>
      <xdr:rowOff>200025</xdr:rowOff>
    </xdr:from>
    <xdr:to>
      <xdr:col>14</xdr:col>
      <xdr:colOff>9525</xdr:colOff>
      <xdr:row>44</xdr:row>
      <xdr:rowOff>4762</xdr:rowOff>
    </xdr:to>
    <xdr:sp macro="" textlink="">
      <xdr:nvSpPr>
        <xdr:cNvPr id="208" name="Ellipse 207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1714499</xdr:colOff>
      <xdr:row>16</xdr:row>
      <xdr:rowOff>314325</xdr:rowOff>
    </xdr:to>
    <xdr:grpSp>
      <xdr:nvGrpSpPr>
        <xdr:cNvPr id="214" name="Gruppieren 2"/>
        <xdr:cNvGrpSpPr/>
      </xdr:nvGrpSpPr>
      <xdr:grpSpPr>
        <a:xfrm>
          <a:off x="1895475" y="64198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Abgerundetes Rechteck 3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indent="0" algn="ctr"/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5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Rechnungserstellung</a:t>
            </a:r>
          </a:p>
        </xdr:txBody>
      </xdr:sp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1714499</xdr:colOff>
      <xdr:row>17</xdr:row>
      <xdr:rowOff>314325</xdr:rowOff>
    </xdr:to>
    <xdr:grpSp>
      <xdr:nvGrpSpPr>
        <xdr:cNvPr id="213" name="Gruppieren 5"/>
        <xdr:cNvGrpSpPr/>
      </xdr:nvGrpSpPr>
      <xdr:grpSpPr>
        <a:xfrm>
          <a:off x="1895475" y="68103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Abgerundetes Rechteck 6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Druck und Versand</a:t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1714499</xdr:colOff>
      <xdr:row>18</xdr:row>
      <xdr:rowOff>314325</xdr:rowOff>
    </xdr:to>
    <xdr:grpSp>
      <xdr:nvGrpSpPr>
        <xdr:cNvPr id="212" name="Gruppieren 8"/>
        <xdr:cNvGrpSpPr/>
      </xdr:nvGrpSpPr>
      <xdr:grpSpPr>
        <a:xfrm>
          <a:off x="1895475" y="72009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" name="Abgerundetes Rechteck 9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Archivierung</a:t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1714499</xdr:colOff>
      <xdr:row>20</xdr:row>
      <xdr:rowOff>314325</xdr:rowOff>
    </xdr:to>
    <xdr:grpSp>
      <xdr:nvGrpSpPr>
        <xdr:cNvPr id="211" name="Gruppieren 11"/>
        <xdr:cNvGrpSpPr/>
      </xdr:nvGrpSpPr>
      <xdr:grpSpPr>
        <a:xfrm>
          <a:off x="1895475" y="79819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" name="Abgerundetes Rechteck 1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1714499</xdr:colOff>
      <xdr:row>21</xdr:row>
      <xdr:rowOff>314325</xdr:rowOff>
    </xdr:to>
    <xdr:grpSp>
      <xdr:nvGrpSpPr>
        <xdr:cNvPr id="210" name="Gruppieren 14"/>
        <xdr:cNvGrpSpPr/>
      </xdr:nvGrpSpPr>
      <xdr:grpSpPr>
        <a:xfrm>
          <a:off x="1895475" y="837247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6" name="Abgerundetes Rechteck 15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indent="0" algn="ctr"/>
            <a:endPara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7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0293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0" name="Abgerundetes Rechteck 19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20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5" name="Abgerundetes Rechteck 24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30" name="Abgerundetes Rechteck 29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35" name="Abgerundetes Rechteck 34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0</xdr:colOff>
      <xdr:row>7</xdr:row>
      <xdr:rowOff>342900</xdr:rowOff>
    </xdr:to>
    <xdr:sp macro="" textlink="">
      <xdr:nvSpPr>
        <xdr:cNvPr id="44" name="Abgerundetes Rechteck 43"/>
        <xdr:cNvSpPr/>
      </xdr:nvSpPr>
      <xdr:spPr>
        <a:xfrm>
          <a:off x="3724275" y="35623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5</xdr:col>
      <xdr:colOff>0</xdr:colOff>
      <xdr:row>8</xdr:row>
      <xdr:rowOff>342900</xdr:rowOff>
    </xdr:to>
    <xdr:sp macro="" textlink="">
      <xdr:nvSpPr>
        <xdr:cNvPr id="45" name="Abgerundetes Rechteck 44"/>
        <xdr:cNvSpPr/>
      </xdr:nvSpPr>
      <xdr:spPr>
        <a:xfrm>
          <a:off x="3724275" y="3952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28575</xdr:rowOff>
    </xdr:from>
    <xdr:to>
      <xdr:col>5</xdr:col>
      <xdr:colOff>0</xdr:colOff>
      <xdr:row>9</xdr:row>
      <xdr:rowOff>342900</xdr:rowOff>
    </xdr:to>
    <xdr:sp macro="" textlink="">
      <xdr:nvSpPr>
        <xdr:cNvPr id="46" name="Abgerundetes Rechteck 45"/>
        <xdr:cNvSpPr/>
      </xdr:nvSpPr>
      <xdr:spPr>
        <a:xfrm>
          <a:off x="3724275" y="4343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28</xdr:row>
      <xdr:rowOff>19050</xdr:rowOff>
    </xdr:from>
    <xdr:to>
      <xdr:col>2</xdr:col>
      <xdr:colOff>1714499</xdr:colOff>
      <xdr:row>28</xdr:row>
      <xdr:rowOff>333375</xdr:rowOff>
    </xdr:to>
    <xdr:grpSp>
      <xdr:nvGrpSpPr>
        <xdr:cNvPr id="179" name="Gruppieren 46"/>
        <xdr:cNvGrpSpPr/>
      </xdr:nvGrpSpPr>
      <xdr:grpSpPr>
        <a:xfrm>
          <a:off x="1895475" y="109156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8" name="Abgerundetes Rechteck 47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1" baseline="0">
              <a:solidFill>
                <a:srgbClr val="FFC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49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lIns="36000" tIns="36000" rIns="36000" bIns="36000"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baseline="0">
                <a:solidFill>
                  <a:srgbClr val="FFC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Summe</a:t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19050</xdr:rowOff>
    </xdr:from>
    <xdr:to>
      <xdr:col>5</xdr:col>
      <xdr:colOff>0</xdr:colOff>
      <xdr:row>28</xdr:row>
      <xdr:rowOff>333375</xdr:rowOff>
    </xdr:to>
    <xdr:sp macro="" textlink="">
      <xdr:nvSpPr>
        <xdr:cNvPr id="50" name="Abgerundetes Rechteck 49"/>
        <xdr:cNvSpPr/>
      </xdr:nvSpPr>
      <xdr:spPr>
        <a:xfrm>
          <a:off x="3724275" y="10915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5</xdr:col>
      <xdr:colOff>0</xdr:colOff>
      <xdr:row>24</xdr:row>
      <xdr:rowOff>333375</xdr:rowOff>
    </xdr:to>
    <xdr:sp macro="" textlink="">
      <xdr:nvSpPr>
        <xdr:cNvPr id="51" name="Abgerundetes Rechteck 50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1714499</xdr:colOff>
      <xdr:row>24</xdr:row>
      <xdr:rowOff>333375</xdr:rowOff>
    </xdr:to>
    <xdr:grpSp>
      <xdr:nvGrpSpPr>
        <xdr:cNvPr id="178" name="Gruppieren 51"/>
        <xdr:cNvGrpSpPr/>
      </xdr:nvGrpSpPr>
      <xdr:grpSpPr>
        <a:xfrm>
          <a:off x="1895475" y="935355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3" name="Abgerundetes Rechteck 52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54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Hard- und Software</a:t>
            </a:r>
          </a:p>
        </xdr:txBody>
      </xdr:sp>
    </xdr:grpSp>
    <xdr:clientData/>
  </xdr:twoCellAnchor>
  <xdr:twoCellAnchor>
    <xdr:from>
      <xdr:col>4</xdr:col>
      <xdr:colOff>0</xdr:colOff>
      <xdr:row>37</xdr:row>
      <xdr:rowOff>19050</xdr:rowOff>
    </xdr:from>
    <xdr:to>
      <xdr:col>5</xdr:col>
      <xdr:colOff>0</xdr:colOff>
      <xdr:row>37</xdr:row>
      <xdr:rowOff>333375</xdr:rowOff>
    </xdr:to>
    <xdr:sp macro="" textlink="">
      <xdr:nvSpPr>
        <xdr:cNvPr id="55" name="Abgerundetes Rechteck 54"/>
        <xdr:cNvSpPr/>
      </xdr:nvSpPr>
      <xdr:spPr>
        <a:xfrm>
          <a:off x="3724275" y="110680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333375</xdr:rowOff>
    </xdr:to>
    <xdr:sp macro="" textlink="">
      <xdr:nvSpPr>
        <xdr:cNvPr id="56" name="Abgerundetes Rechteck 55"/>
        <xdr:cNvSpPr/>
      </xdr:nvSpPr>
      <xdr:spPr>
        <a:xfrm>
          <a:off x="3724275" y="114585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39</xdr:row>
      <xdr:rowOff>19050</xdr:rowOff>
    </xdr:from>
    <xdr:to>
      <xdr:col>5</xdr:col>
      <xdr:colOff>0</xdr:colOff>
      <xdr:row>39</xdr:row>
      <xdr:rowOff>333375</xdr:rowOff>
    </xdr:to>
    <xdr:sp macro="" textlink="">
      <xdr:nvSpPr>
        <xdr:cNvPr id="57" name="Abgerundetes Rechteck 56"/>
        <xdr:cNvSpPr/>
      </xdr:nvSpPr>
      <xdr:spPr>
        <a:xfrm>
          <a:off x="3724275" y="118491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40</xdr:row>
      <xdr:rowOff>19050</xdr:rowOff>
    </xdr:from>
    <xdr:to>
      <xdr:col>5</xdr:col>
      <xdr:colOff>0</xdr:colOff>
      <xdr:row>40</xdr:row>
      <xdr:rowOff>333375</xdr:rowOff>
    </xdr:to>
    <xdr:sp macro="" textlink="">
      <xdr:nvSpPr>
        <xdr:cNvPr id="58" name="Abgerundetes Rechteck 57"/>
        <xdr:cNvSpPr/>
      </xdr:nvSpPr>
      <xdr:spPr>
        <a:xfrm>
          <a:off x="3724275" y="122396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</xdr:colOff>
      <xdr:row>42</xdr:row>
      <xdr:rowOff>123825</xdr:rowOff>
    </xdr:from>
    <xdr:to>
      <xdr:col>2</xdr:col>
      <xdr:colOff>1266825</xdr:colOff>
      <xdr:row>42</xdr:row>
      <xdr:rowOff>485775</xdr:rowOff>
    </xdr:to>
    <xdr:sp macro="" textlink="">
      <xdr:nvSpPr>
        <xdr:cNvPr id="77" name="Textfeld 76"/>
        <xdr:cNvSpPr txBox="1"/>
      </xdr:nvSpPr>
      <xdr:spPr>
        <a:xfrm>
          <a:off x="276225" y="1536382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Amortisationszeit ist</a:t>
          </a:r>
        </a:p>
      </xdr:txBody>
    </xdr:sp>
    <xdr:clientData/>
  </xdr:twoCellAnchor>
  <xdr:twoCellAnchor>
    <xdr:from>
      <xdr:col>3</xdr:col>
      <xdr:colOff>28575</xdr:colOff>
      <xdr:row>42</xdr:row>
      <xdr:rowOff>123825</xdr:rowOff>
    </xdr:from>
    <xdr:to>
      <xdr:col>6</xdr:col>
      <xdr:colOff>238125</xdr:colOff>
      <xdr:row>42</xdr:row>
      <xdr:rowOff>485775</xdr:rowOff>
    </xdr:to>
    <xdr:sp macro="" textlink="">
      <xdr:nvSpPr>
        <xdr:cNvPr id="79" name="Textfeld 78"/>
        <xdr:cNvSpPr txBox="1"/>
      </xdr:nvSpPr>
      <xdr:spPr>
        <a:xfrm>
          <a:off x="3638550" y="1536382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 </a:t>
          </a:r>
          <a:r>
            <a:rPr kumimoji="0" lang="de-DE" sz="18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42</xdr:row>
      <xdr:rowOff>123825</xdr:rowOff>
    </xdr:from>
    <xdr:to>
      <xdr:col>10</xdr:col>
      <xdr:colOff>761998</xdr:colOff>
      <xdr:row>42</xdr:row>
      <xdr:rowOff>485775</xdr:rowOff>
    </xdr:to>
    <xdr:sp macro="" textlink="">
      <xdr:nvSpPr>
        <xdr:cNvPr id="80" name="Textfeld 79"/>
        <xdr:cNvSpPr txBox="1"/>
      </xdr:nvSpPr>
      <xdr:spPr>
        <a:xfrm>
          <a:off x="5314948" y="1536382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88" name="Abgerundetes Rechteck 87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1714499</xdr:colOff>
      <xdr:row>25</xdr:row>
      <xdr:rowOff>333375</xdr:rowOff>
    </xdr:to>
    <xdr:grpSp>
      <xdr:nvGrpSpPr>
        <xdr:cNvPr id="170" name="Gruppieren 88"/>
        <xdr:cNvGrpSpPr/>
      </xdr:nvGrpSpPr>
      <xdr:grpSpPr>
        <a:xfrm>
          <a:off x="1895475" y="9744075"/>
          <a:ext cx="1714499" cy="314325"/>
          <a:chOff x="576512" y="404191"/>
          <a:chExt cx="2604576" cy="530237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90" name="Abgerundetes Rechteck 89"/>
          <xdr:cNvSpPr/>
        </xdr:nvSpPr>
        <xdr:spPr>
          <a:xfrm>
            <a:off x="576512" y="404191"/>
            <a:ext cx="2604578" cy="530237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91" name="Abgerundetes Rechteck 4"/>
          <xdr:cNvSpPr/>
        </xdr:nvSpPr>
        <xdr:spPr>
          <a:xfrm>
            <a:off x="590982" y="420259"/>
            <a:ext cx="2575638" cy="498101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Inbetriebnahme</a:t>
            </a:r>
          </a:p>
        </xdr:txBody>
      </xdr:sp>
    </xdr:grpSp>
    <xdr:clientData/>
  </xdr:twoCellAnchor>
  <xdr:twoCellAnchor editAs="oneCell">
    <xdr:from>
      <xdr:col>9</xdr:col>
      <xdr:colOff>9525</xdr:colOff>
      <xdr:row>11</xdr:row>
      <xdr:rowOff>276225</xdr:rowOff>
    </xdr:from>
    <xdr:to>
      <xdr:col>10</xdr:col>
      <xdr:colOff>619125</xdr:colOff>
      <xdr:row>12</xdr:row>
      <xdr:rowOff>161925</xdr:rowOff>
    </xdr:to>
    <xdr:pic>
      <xdr:nvPicPr>
        <xdr:cNvPr id="5172" name="Grafik 94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372100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11</xdr:row>
      <xdr:rowOff>19050</xdr:rowOff>
    </xdr:from>
    <xdr:to>
      <xdr:col>10</xdr:col>
      <xdr:colOff>561975</xdr:colOff>
      <xdr:row>11</xdr:row>
      <xdr:rowOff>390525</xdr:rowOff>
    </xdr:to>
    <xdr:sp macro="" textlink="">
      <xdr:nvSpPr>
        <xdr:cNvPr id="96" name="Textfeld 95"/>
        <xdr:cNvSpPr txBox="1"/>
      </xdr:nvSpPr>
      <xdr:spPr>
        <a:xfrm>
          <a:off x="5753100" y="4724400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4</xdr:col>
      <xdr:colOff>866775</xdr:colOff>
      <xdr:row>11</xdr:row>
      <xdr:rowOff>390525</xdr:rowOff>
    </xdr:to>
    <xdr:sp macro="" textlink="">
      <xdr:nvSpPr>
        <xdr:cNvPr id="97" name="Textfeld 96"/>
        <xdr:cNvSpPr txBox="1"/>
      </xdr:nvSpPr>
      <xdr:spPr>
        <a:xfrm>
          <a:off x="3629025" y="4724400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06" name="Textfeld 105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07" name="Textfeld 106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</a:p>
      </xdr:txBody>
    </xdr:sp>
    <xdr:clientData/>
  </xdr:twoCellAnchor>
  <xdr:twoCellAnchor editAs="oneCell">
    <xdr:from>
      <xdr:col>4</xdr:col>
      <xdr:colOff>19050</xdr:colOff>
      <xdr:row>11</xdr:row>
      <xdr:rowOff>276225</xdr:rowOff>
    </xdr:from>
    <xdr:to>
      <xdr:col>4</xdr:col>
      <xdr:colOff>752475</xdr:colOff>
      <xdr:row>12</xdr:row>
      <xdr:rowOff>171450</xdr:rowOff>
    </xdr:to>
    <xdr:pic>
      <xdr:nvPicPr>
        <xdr:cNvPr id="5181" name="Grafik 107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372100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09" name="Textfeld 108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Interpretation: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EDI erwirtschaftet jährlich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110" name="Abgerundetes Rechteck 109"/>
        <xdr:cNvSpPr/>
      </xdr:nvSpPr>
      <xdr:spPr>
        <a:xfrm>
          <a:off x="3724275" y="10525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27</xdr:row>
      <xdr:rowOff>19050</xdr:rowOff>
    </xdr:from>
    <xdr:to>
      <xdr:col>2</xdr:col>
      <xdr:colOff>1714499</xdr:colOff>
      <xdr:row>27</xdr:row>
      <xdr:rowOff>333375</xdr:rowOff>
    </xdr:to>
    <xdr:grpSp>
      <xdr:nvGrpSpPr>
        <xdr:cNvPr id="166" name="Gruppieren 110"/>
        <xdr:cNvGrpSpPr/>
      </xdr:nvGrpSpPr>
      <xdr:grpSpPr>
        <a:xfrm>
          <a:off x="1895475" y="105251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2" name="Abgerundetes Rechteck 111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3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Sonstiges</a:t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1714499</xdr:colOff>
      <xdr:row>19</xdr:row>
      <xdr:rowOff>314325</xdr:rowOff>
    </xdr:to>
    <xdr:grpSp>
      <xdr:nvGrpSpPr>
        <xdr:cNvPr id="165" name="Gruppieren 113"/>
        <xdr:cNvGrpSpPr/>
      </xdr:nvGrpSpPr>
      <xdr:grpSpPr>
        <a:xfrm>
          <a:off x="1895475" y="7591425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5" name="Abgerundetes Rechteck 114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6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Reklamation</a:t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17" name="Abgerundetes Rechteck 116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18" name="Abgerundetes Rechteck 117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19" name="Abgerundetes Rechteck 118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20" name="Abgerundetes Rechteck 119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34</xdr:row>
      <xdr:rowOff>19050</xdr:rowOff>
    </xdr:from>
    <xdr:to>
      <xdr:col>5</xdr:col>
      <xdr:colOff>0</xdr:colOff>
      <xdr:row>34</xdr:row>
      <xdr:rowOff>333375</xdr:rowOff>
    </xdr:to>
    <xdr:sp macro="" textlink="">
      <xdr:nvSpPr>
        <xdr:cNvPr id="183" name="Abgerundetes Rechteck 182"/>
        <xdr:cNvSpPr/>
      </xdr:nvSpPr>
      <xdr:spPr>
        <a:xfrm>
          <a:off x="3724275" y="130492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33</xdr:row>
      <xdr:rowOff>19050</xdr:rowOff>
    </xdr:from>
    <xdr:to>
      <xdr:col>5</xdr:col>
      <xdr:colOff>0</xdr:colOff>
      <xdr:row>33</xdr:row>
      <xdr:rowOff>333375</xdr:rowOff>
    </xdr:to>
    <xdr:sp macro="" textlink="">
      <xdr:nvSpPr>
        <xdr:cNvPr id="191" name="Abgerundetes Rechteck 190"/>
        <xdr:cNvSpPr/>
      </xdr:nvSpPr>
      <xdr:spPr>
        <a:xfrm>
          <a:off x="3724275" y="12658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333375</xdr:rowOff>
    </xdr:to>
    <xdr:sp macro="" textlink="">
      <xdr:nvSpPr>
        <xdr:cNvPr id="203" name="Abgerundetes Rechteck 202"/>
        <xdr:cNvSpPr/>
      </xdr:nvSpPr>
      <xdr:spPr>
        <a:xfrm>
          <a:off x="3724275" y="11877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32</xdr:row>
      <xdr:rowOff>19050</xdr:rowOff>
    </xdr:from>
    <xdr:to>
      <xdr:col>5</xdr:col>
      <xdr:colOff>0</xdr:colOff>
      <xdr:row>32</xdr:row>
      <xdr:rowOff>333375</xdr:rowOff>
    </xdr:to>
    <xdr:sp macro="" textlink="">
      <xdr:nvSpPr>
        <xdr:cNvPr id="147" name="Abgerundetes Rechteck 146"/>
        <xdr:cNvSpPr/>
      </xdr:nvSpPr>
      <xdr:spPr>
        <a:xfrm>
          <a:off x="3724275" y="12268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151" name="Abgerundetes Rechteck 150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152" name="Abgerundetes Rechteck 151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1714499</xdr:colOff>
      <xdr:row>26</xdr:row>
      <xdr:rowOff>333375</xdr:rowOff>
    </xdr:to>
    <xdr:grpSp>
      <xdr:nvGrpSpPr>
        <xdr:cNvPr id="156" name="Gruppieren 152"/>
        <xdr:cNvGrpSpPr/>
      </xdr:nvGrpSpPr>
      <xdr:grpSpPr>
        <a:xfrm>
          <a:off x="1895475" y="10134600"/>
          <a:ext cx="1714499" cy="314325"/>
          <a:chOff x="723896" y="0"/>
          <a:chExt cx="2738292" cy="517266"/>
        </a:xfrm>
        <a:solidFill>
          <a:srgbClr val="09136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54" name="Abgerundetes Rechteck 153"/>
          <xdr:cNvSpPr/>
        </xdr:nvSpPr>
        <xdr:spPr>
          <a:xfrm>
            <a:off x="723896" y="0"/>
            <a:ext cx="2738294" cy="517266"/>
          </a:xfrm>
          <a:prstGeom prst="roundRect">
            <a:avLst>
              <a:gd name="adj" fmla="val 10000"/>
            </a:avLst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55" name="Abgerundetes Rechteck 4"/>
          <xdr:cNvSpPr/>
        </xdr:nvSpPr>
        <xdr:spPr>
          <a:xfrm>
            <a:off x="739109" y="15675"/>
            <a:ext cx="2707868" cy="485917"/>
          </a:xfrm>
          <a:prstGeom prst="rect">
            <a:avLst/>
          </a:prstGeom>
          <a:solidFill>
            <a:srgbClr val="123E81"/>
          </a:soli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marL="0" lvl="0" indent="0" algn="ctr" defTabSz="10223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0">
                <a:solidFill>
                  <a:srgbClr val="6CB2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Personalkosten</a:t>
            </a:r>
          </a:p>
        </xdr:txBody>
      </xdr: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1189270</xdr:colOff>
      <xdr:row>2</xdr:row>
      <xdr:rowOff>1209675</xdr:rowOff>
    </xdr:to>
    <xdr:pic>
      <xdr:nvPicPr>
        <xdr:cNvPr id="153" name="Grafik 152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0975" y="3619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12</xdr:col>
      <xdr:colOff>704850</xdr:colOff>
      <xdr:row>2</xdr:row>
      <xdr:rowOff>1076325</xdr:rowOff>
    </xdr:to>
    <xdr:sp macro="" textlink="">
      <xdr:nvSpPr>
        <xdr:cNvPr id="180" name="Abgerundetes Rechteck 179"/>
        <xdr:cNvSpPr/>
      </xdr:nvSpPr>
      <xdr:spPr>
        <a:xfrm>
          <a:off x="4857750" y="361950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5</xdr:row>
      <xdr:rowOff>66675</xdr:rowOff>
    </xdr:from>
    <xdr:to>
      <xdr:col>2</xdr:col>
      <xdr:colOff>28575</xdr:colOff>
      <xdr:row>6</xdr:row>
      <xdr:rowOff>76200</xdr:rowOff>
    </xdr:to>
    <xdr:sp macro="" textlink="">
      <xdr:nvSpPr>
        <xdr:cNvPr id="185" name="Abgerundetes Rechteck 184"/>
        <xdr:cNvSpPr/>
      </xdr:nvSpPr>
      <xdr:spPr>
        <a:xfrm>
          <a:off x="276225" y="313372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38100</xdr:colOff>
      <xdr:row>7</xdr:row>
      <xdr:rowOff>28575</xdr:rowOff>
    </xdr:from>
    <xdr:to>
      <xdr:col>3</xdr:col>
      <xdr:colOff>38100</xdr:colOff>
      <xdr:row>7</xdr:row>
      <xdr:rowOff>342900</xdr:rowOff>
    </xdr:to>
    <xdr:sp macro="" textlink="">
      <xdr:nvSpPr>
        <xdr:cNvPr id="188" name="Abgerundetes Rechteck 187"/>
        <xdr:cNvSpPr/>
      </xdr:nvSpPr>
      <xdr:spPr>
        <a:xfrm>
          <a:off x="1933575" y="35623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marL="0" indent="0" algn="ctr"/>
          <a:r>
            <a:rPr lang="de-DE" sz="1100" b="0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38100</xdr:colOff>
      <xdr:row>9</xdr:row>
      <xdr:rowOff>19050</xdr:rowOff>
    </xdr:from>
    <xdr:to>
      <xdr:col>3</xdr:col>
      <xdr:colOff>38100</xdr:colOff>
      <xdr:row>9</xdr:row>
      <xdr:rowOff>333375</xdr:rowOff>
    </xdr:to>
    <xdr:sp macro="" textlink="">
      <xdr:nvSpPr>
        <xdr:cNvPr id="192" name="Abgerundetes Rechteck 191"/>
        <xdr:cNvSpPr/>
      </xdr:nvSpPr>
      <xdr:spPr>
        <a:xfrm>
          <a:off x="1933575" y="4333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2</xdr:col>
      <xdr:colOff>38100</xdr:colOff>
      <xdr:row>8</xdr:row>
      <xdr:rowOff>28575</xdr:rowOff>
    </xdr:from>
    <xdr:to>
      <xdr:col>3</xdr:col>
      <xdr:colOff>38100</xdr:colOff>
      <xdr:row>8</xdr:row>
      <xdr:rowOff>342900</xdr:rowOff>
    </xdr:to>
    <xdr:sp macro="" textlink="">
      <xdr:nvSpPr>
        <xdr:cNvPr id="196" name="Abgerundetes Rechteck 195"/>
        <xdr:cNvSpPr/>
      </xdr:nvSpPr>
      <xdr:spPr>
        <a:xfrm>
          <a:off x="1933575" y="3952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1695450</xdr:colOff>
      <xdr:row>16</xdr:row>
      <xdr:rowOff>19050</xdr:rowOff>
    </xdr:to>
    <xdr:sp macro="" textlink="">
      <xdr:nvSpPr>
        <xdr:cNvPr id="217" name="Abgerundetes Rechteck 216"/>
        <xdr:cNvSpPr/>
      </xdr:nvSpPr>
      <xdr:spPr>
        <a:xfrm>
          <a:off x="228600" y="611505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66675</xdr:colOff>
      <xdr:row>23</xdr:row>
      <xdr:rowOff>0</xdr:rowOff>
    </xdr:from>
    <xdr:to>
      <xdr:col>2</xdr:col>
      <xdr:colOff>0</xdr:colOff>
      <xdr:row>23</xdr:row>
      <xdr:rowOff>323850</xdr:rowOff>
    </xdr:to>
    <xdr:sp macro="" textlink="">
      <xdr:nvSpPr>
        <xdr:cNvPr id="218" name="Abgerundetes Rechteck 217"/>
        <xdr:cNvSpPr/>
      </xdr:nvSpPr>
      <xdr:spPr>
        <a:xfrm>
          <a:off x="247650" y="89439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9525</xdr:colOff>
      <xdr:row>34</xdr:row>
      <xdr:rowOff>28575</xdr:rowOff>
    </xdr:from>
    <xdr:to>
      <xdr:col>3</xdr:col>
      <xdr:colOff>9525</xdr:colOff>
      <xdr:row>34</xdr:row>
      <xdr:rowOff>342900</xdr:rowOff>
    </xdr:to>
    <xdr:sp macro="" textlink="">
      <xdr:nvSpPr>
        <xdr:cNvPr id="219" name="Abgerundetes Rechteck 218"/>
        <xdr:cNvSpPr/>
      </xdr:nvSpPr>
      <xdr:spPr>
        <a:xfrm>
          <a:off x="1905000" y="130587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1</xdr:col>
      <xdr:colOff>85725</xdr:colOff>
      <xdr:row>30</xdr:row>
      <xdr:rowOff>19050</xdr:rowOff>
    </xdr:from>
    <xdr:to>
      <xdr:col>2</xdr:col>
      <xdr:colOff>9525</xdr:colOff>
      <xdr:row>30</xdr:row>
      <xdr:rowOff>342900</xdr:rowOff>
    </xdr:to>
    <xdr:sp macro="" textlink="">
      <xdr:nvSpPr>
        <xdr:cNvPr id="220" name="Abgerundetes Rechteck 219"/>
        <xdr:cNvSpPr/>
      </xdr:nvSpPr>
      <xdr:spPr>
        <a:xfrm>
          <a:off x="266700" y="114871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2</xdr:col>
      <xdr:colOff>9525</xdr:colOff>
      <xdr:row>33</xdr:row>
      <xdr:rowOff>19050</xdr:rowOff>
    </xdr:from>
    <xdr:to>
      <xdr:col>3</xdr:col>
      <xdr:colOff>9525</xdr:colOff>
      <xdr:row>33</xdr:row>
      <xdr:rowOff>333375</xdr:rowOff>
    </xdr:to>
    <xdr:sp macro="" textlink="">
      <xdr:nvSpPr>
        <xdr:cNvPr id="221" name="Abgerundetes Rechteck 220"/>
        <xdr:cNvSpPr/>
      </xdr:nvSpPr>
      <xdr:spPr>
        <a:xfrm>
          <a:off x="1905000" y="126587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9525</xdr:colOff>
      <xdr:row>32</xdr:row>
      <xdr:rowOff>19050</xdr:rowOff>
    </xdr:from>
    <xdr:to>
      <xdr:col>3</xdr:col>
      <xdr:colOff>9525</xdr:colOff>
      <xdr:row>32</xdr:row>
      <xdr:rowOff>333375</xdr:rowOff>
    </xdr:to>
    <xdr:sp macro="" textlink="">
      <xdr:nvSpPr>
        <xdr:cNvPr id="222" name="Abgerundetes Rechteck 221"/>
        <xdr:cNvSpPr/>
      </xdr:nvSpPr>
      <xdr:spPr>
        <a:xfrm>
          <a:off x="1905000" y="122682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Lizenz und Wartung</a:t>
          </a:r>
        </a:p>
      </xdr:txBody>
    </xdr:sp>
    <xdr:clientData/>
  </xdr:twoCellAnchor>
  <xdr:twoCellAnchor>
    <xdr:from>
      <xdr:col>2</xdr:col>
      <xdr:colOff>0</xdr:colOff>
      <xdr:row>31</xdr:row>
      <xdr:rowOff>19050</xdr:rowOff>
    </xdr:from>
    <xdr:to>
      <xdr:col>3</xdr:col>
      <xdr:colOff>9525</xdr:colOff>
      <xdr:row>31</xdr:row>
      <xdr:rowOff>333375</xdr:rowOff>
    </xdr:to>
    <xdr:sp macro="" textlink="">
      <xdr:nvSpPr>
        <xdr:cNvPr id="223" name="Abgerundetes Rechteck 222"/>
        <xdr:cNvSpPr/>
      </xdr:nvSpPr>
      <xdr:spPr>
        <a:xfrm>
          <a:off x="1895475" y="11877675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Übertragungskosten</a:t>
          </a:r>
        </a:p>
      </xdr:txBody>
    </xdr:sp>
    <xdr:clientData/>
  </xdr:twoCellAnchor>
  <xdr:twoCellAnchor>
    <xdr:from>
      <xdr:col>2</xdr:col>
      <xdr:colOff>1</xdr:colOff>
      <xdr:row>37</xdr:row>
      <xdr:rowOff>9525</xdr:rowOff>
    </xdr:from>
    <xdr:to>
      <xdr:col>3</xdr:col>
      <xdr:colOff>1</xdr:colOff>
      <xdr:row>37</xdr:row>
      <xdr:rowOff>323850</xdr:rowOff>
    </xdr:to>
    <xdr:sp macro="" textlink="">
      <xdr:nvSpPr>
        <xdr:cNvPr id="234" name="Abgerundetes Rechteck 233"/>
        <xdr:cNvSpPr/>
      </xdr:nvSpPr>
      <xdr:spPr>
        <a:xfrm>
          <a:off x="1895476" y="139731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2</xdr:col>
      <xdr:colOff>1</xdr:colOff>
      <xdr:row>40</xdr:row>
      <xdr:rowOff>9525</xdr:rowOff>
    </xdr:from>
    <xdr:to>
      <xdr:col>3</xdr:col>
      <xdr:colOff>1</xdr:colOff>
      <xdr:row>40</xdr:row>
      <xdr:rowOff>323850</xdr:rowOff>
    </xdr:to>
    <xdr:sp macro="" textlink="">
      <xdr:nvSpPr>
        <xdr:cNvPr id="235" name="Abgerundetes Rechteck 234"/>
        <xdr:cNvSpPr/>
      </xdr:nvSpPr>
      <xdr:spPr>
        <a:xfrm>
          <a:off x="1895476" y="151447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>
    <xdr:from>
      <xdr:col>2</xdr:col>
      <xdr:colOff>1</xdr:colOff>
      <xdr:row>38</xdr:row>
      <xdr:rowOff>9525</xdr:rowOff>
    </xdr:from>
    <xdr:to>
      <xdr:col>3</xdr:col>
      <xdr:colOff>1</xdr:colOff>
      <xdr:row>38</xdr:row>
      <xdr:rowOff>323850</xdr:rowOff>
    </xdr:to>
    <xdr:sp macro="" textlink="">
      <xdr:nvSpPr>
        <xdr:cNvPr id="236" name="Abgerundetes Rechteck 235"/>
        <xdr:cNvSpPr/>
      </xdr:nvSpPr>
      <xdr:spPr>
        <a:xfrm>
          <a:off x="1895476" y="14363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3</xdr:col>
      <xdr:colOff>0</xdr:colOff>
      <xdr:row>39</xdr:row>
      <xdr:rowOff>323850</xdr:rowOff>
    </xdr:to>
    <xdr:sp macro="" textlink="">
      <xdr:nvSpPr>
        <xdr:cNvPr id="237" name="Abgerundetes Rechteck 236"/>
        <xdr:cNvSpPr/>
      </xdr:nvSpPr>
      <xdr:spPr>
        <a:xfrm>
          <a:off x="1895475" y="147542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66675</xdr:colOff>
      <xdr:row>36</xdr:row>
      <xdr:rowOff>0</xdr:rowOff>
    </xdr:from>
    <xdr:to>
      <xdr:col>1</xdr:col>
      <xdr:colOff>1704975</xdr:colOff>
      <xdr:row>36</xdr:row>
      <xdr:rowOff>323850</xdr:rowOff>
    </xdr:to>
    <xdr:sp macro="" textlink="">
      <xdr:nvSpPr>
        <xdr:cNvPr id="238" name="Abgerundetes Rechteck 237"/>
        <xdr:cNvSpPr/>
      </xdr:nvSpPr>
      <xdr:spPr>
        <a:xfrm>
          <a:off x="247650" y="135731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23813</xdr:colOff>
      <xdr:row>13</xdr:row>
      <xdr:rowOff>304800</xdr:rowOff>
    </xdr:from>
    <xdr:to>
      <xdr:col>14</xdr:col>
      <xdr:colOff>4763</xdr:colOff>
      <xdr:row>20</xdr:row>
      <xdr:rowOff>4762</xdr:rowOff>
    </xdr:to>
    <xdr:sp macro="" textlink="">
      <xdr:nvSpPr>
        <xdr:cNvPr id="2" name="Ellipse 1"/>
        <xdr:cNvSpPr/>
      </xdr:nvSpPr>
      <xdr:spPr>
        <a:xfrm>
          <a:off x="5986463" y="109632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0</xdr:colOff>
      <xdr:row>11</xdr:row>
      <xdr:rowOff>333375</xdr:rowOff>
    </xdr:to>
    <xdr:sp macro="" textlink="">
      <xdr:nvSpPr>
        <xdr:cNvPr id="50" name="Abgerundetes Rechteck 49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0</xdr:colOff>
      <xdr:row>7</xdr:row>
      <xdr:rowOff>333375</xdr:rowOff>
    </xdr:to>
    <xdr:sp macro="" textlink="">
      <xdr:nvSpPr>
        <xdr:cNvPr id="51" name="Abgerundetes Rechteck 50"/>
        <xdr:cNvSpPr/>
      </xdr:nvSpPr>
      <xdr:spPr>
        <a:xfrm>
          <a:off x="3724275" y="85725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5</xdr:col>
      <xdr:colOff>0</xdr:colOff>
      <xdr:row>15</xdr:row>
      <xdr:rowOff>333375</xdr:rowOff>
    </xdr:to>
    <xdr:sp macro="" textlink="">
      <xdr:nvSpPr>
        <xdr:cNvPr id="55" name="Abgerundetes Rechteck 54"/>
        <xdr:cNvSpPr/>
      </xdr:nvSpPr>
      <xdr:spPr>
        <a:xfrm>
          <a:off x="3724275" y="110680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19050</xdr:rowOff>
    </xdr:from>
    <xdr:to>
      <xdr:col>5</xdr:col>
      <xdr:colOff>0</xdr:colOff>
      <xdr:row>16</xdr:row>
      <xdr:rowOff>333375</xdr:rowOff>
    </xdr:to>
    <xdr:sp macro="" textlink="">
      <xdr:nvSpPr>
        <xdr:cNvPr id="56" name="Abgerundetes Rechteck 55"/>
        <xdr:cNvSpPr/>
      </xdr:nvSpPr>
      <xdr:spPr>
        <a:xfrm>
          <a:off x="3724275" y="114585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18</xdr:row>
      <xdr:rowOff>333375</xdr:rowOff>
    </xdr:to>
    <xdr:sp macro="" textlink="">
      <xdr:nvSpPr>
        <xdr:cNvPr id="58" name="Abgerundetes Rechteck 57"/>
        <xdr:cNvSpPr/>
      </xdr:nvSpPr>
      <xdr:spPr>
        <a:xfrm>
          <a:off x="3724275" y="122396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5</xdr:col>
      <xdr:colOff>104774</xdr:colOff>
      <xdr:row>15</xdr:row>
      <xdr:rowOff>0</xdr:rowOff>
    </xdr:from>
    <xdr:to>
      <xdr:col>13</xdr:col>
      <xdr:colOff>133349</xdr:colOff>
      <xdr:row>15</xdr:row>
      <xdr:rowOff>361950</xdr:rowOff>
    </xdr:to>
    <xdr:sp macro="" textlink="">
      <xdr:nvSpPr>
        <xdr:cNvPr id="77" name="Textfeld 76"/>
        <xdr:cNvSpPr txBox="1"/>
      </xdr:nvSpPr>
      <xdr:spPr>
        <a:xfrm>
          <a:off x="4848224" y="11049000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Amortisationszeit ist</a:t>
          </a:r>
        </a:p>
      </xdr:txBody>
    </xdr:sp>
    <xdr:clientData/>
  </xdr:twoCellAnchor>
  <xdr:twoCellAnchor>
    <xdr:from>
      <xdr:col>7</xdr:col>
      <xdr:colOff>104775</xdr:colOff>
      <xdr:row>17</xdr:row>
      <xdr:rowOff>19050</xdr:rowOff>
    </xdr:from>
    <xdr:to>
      <xdr:col>10</xdr:col>
      <xdr:colOff>561973</xdr:colOff>
      <xdr:row>17</xdr:row>
      <xdr:rowOff>381000</xdr:rowOff>
    </xdr:to>
    <xdr:sp macro="" textlink="">
      <xdr:nvSpPr>
        <xdr:cNvPr id="78" name="Textfeld 77"/>
        <xdr:cNvSpPr txBox="1"/>
      </xdr:nvSpPr>
      <xdr:spPr>
        <a:xfrm>
          <a:off x="5724525" y="11849100"/>
          <a:ext cx="800098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10</xdr:col>
      <xdr:colOff>0</xdr:colOff>
      <xdr:row>16</xdr:row>
      <xdr:rowOff>38100</xdr:rowOff>
    </xdr:from>
    <xdr:to>
      <xdr:col>12</xdr:col>
      <xdr:colOff>581025</xdr:colOff>
      <xdr:row>17</xdr:row>
      <xdr:rowOff>9525</xdr:rowOff>
    </xdr:to>
    <xdr:sp macro="" textlink="">
      <xdr:nvSpPr>
        <xdr:cNvPr id="79" name="Textfeld 78"/>
        <xdr:cNvSpPr txBox="1"/>
      </xdr:nvSpPr>
      <xdr:spPr>
        <a:xfrm>
          <a:off x="5962650" y="11477625"/>
          <a:ext cx="145732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</a:t>
          </a:r>
        </a:p>
      </xdr:txBody>
    </xdr:sp>
    <xdr:clientData/>
  </xdr:twoCellAnchor>
  <xdr:twoCellAnchor>
    <xdr:from>
      <xdr:col>9</xdr:col>
      <xdr:colOff>104773</xdr:colOff>
      <xdr:row>18</xdr:row>
      <xdr:rowOff>28575</xdr:rowOff>
    </xdr:from>
    <xdr:to>
      <xdr:col>12</xdr:col>
      <xdr:colOff>523873</xdr:colOff>
      <xdr:row>19</xdr:row>
      <xdr:rowOff>0</xdr:rowOff>
    </xdr:to>
    <xdr:sp macro="" textlink="">
      <xdr:nvSpPr>
        <xdr:cNvPr id="80" name="Textfeld 79"/>
        <xdr:cNvSpPr txBox="1"/>
      </xdr:nvSpPr>
      <xdr:spPr>
        <a:xfrm>
          <a:off x="5953123" y="12249150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0</xdr:colOff>
      <xdr:row>9</xdr:row>
      <xdr:rowOff>333375</xdr:rowOff>
    </xdr:to>
    <xdr:sp macro="" textlink="">
      <xdr:nvSpPr>
        <xdr:cNvPr id="84" name="Abgerundetes Rechteck 83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0</xdr:colOff>
      <xdr:row>8</xdr:row>
      <xdr:rowOff>333375</xdr:rowOff>
    </xdr:to>
    <xdr:sp macro="" textlink="">
      <xdr:nvSpPr>
        <xdr:cNvPr id="88" name="Abgerundetes Rechteck 87"/>
        <xdr:cNvSpPr/>
      </xdr:nvSpPr>
      <xdr:spPr>
        <a:xfrm>
          <a:off x="3724275" y="89630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6</xdr:row>
      <xdr:rowOff>381000</xdr:rowOff>
    </xdr:from>
    <xdr:to>
      <xdr:col>12</xdr:col>
      <xdr:colOff>152398</xdr:colOff>
      <xdr:row>7</xdr:row>
      <xdr:rowOff>352425</xdr:rowOff>
    </xdr:to>
    <xdr:sp macro="" textlink="">
      <xdr:nvSpPr>
        <xdr:cNvPr id="106" name="Textfeld 105"/>
        <xdr:cNvSpPr txBox="1"/>
      </xdr:nvSpPr>
      <xdr:spPr>
        <a:xfrm>
          <a:off x="4857750" y="8543925"/>
          <a:ext cx="2133598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209550</xdr:colOff>
      <xdr:row>9</xdr:row>
      <xdr:rowOff>171450</xdr:rowOff>
    </xdr:from>
    <xdr:to>
      <xdr:col>12</xdr:col>
      <xdr:colOff>438150</xdr:colOff>
      <xdr:row>11</xdr:row>
      <xdr:rowOff>0</xdr:rowOff>
    </xdr:to>
    <xdr:sp macro="" textlink="">
      <xdr:nvSpPr>
        <xdr:cNvPr id="107" name="Textfeld 106"/>
        <xdr:cNvSpPr txBox="1"/>
      </xdr:nvSpPr>
      <xdr:spPr>
        <a:xfrm>
          <a:off x="7048500" y="9505950"/>
          <a:ext cx="228600" cy="609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19051</xdr:colOff>
      <xdr:row>8</xdr:row>
      <xdr:rowOff>390524</xdr:rowOff>
    </xdr:from>
    <xdr:to>
      <xdr:col>10</xdr:col>
      <xdr:colOff>733425</xdr:colOff>
      <xdr:row>10</xdr:row>
      <xdr:rowOff>200025</xdr:rowOff>
    </xdr:to>
    <xdr:sp macro="" textlink="">
      <xdr:nvSpPr>
        <xdr:cNvPr id="109" name="Textfeld 108"/>
        <xdr:cNvSpPr txBox="1"/>
      </xdr:nvSpPr>
      <xdr:spPr>
        <a:xfrm>
          <a:off x="4876801" y="933449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Interpretation: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EDI erwirtschaftet jährlich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123E8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0</xdr:colOff>
      <xdr:row>10</xdr:row>
      <xdr:rowOff>333375</xdr:rowOff>
    </xdr:to>
    <xdr:sp macro="" textlink="">
      <xdr:nvSpPr>
        <xdr:cNvPr id="110" name="Abgerundetes Rechteck 109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14</xdr:row>
      <xdr:rowOff>19050</xdr:rowOff>
    </xdr:from>
    <xdr:to>
      <xdr:col>5</xdr:col>
      <xdr:colOff>0</xdr:colOff>
      <xdr:row>14</xdr:row>
      <xdr:rowOff>333375</xdr:rowOff>
    </xdr:to>
    <xdr:sp macro="" textlink="">
      <xdr:nvSpPr>
        <xdr:cNvPr id="114" name="Abgerundetes Rechteck 113"/>
        <xdr:cNvSpPr/>
      </xdr:nvSpPr>
      <xdr:spPr>
        <a:xfrm>
          <a:off x="3724275" y="65436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14</xdr:row>
      <xdr:rowOff>19050</xdr:rowOff>
    </xdr:from>
    <xdr:to>
      <xdr:col>5</xdr:col>
      <xdr:colOff>0</xdr:colOff>
      <xdr:row>14</xdr:row>
      <xdr:rowOff>333375</xdr:rowOff>
    </xdr:to>
    <xdr:sp macro="" textlink="">
      <xdr:nvSpPr>
        <xdr:cNvPr id="119" name="Abgerundetes Rechteck 118"/>
        <xdr:cNvSpPr/>
      </xdr:nvSpPr>
      <xdr:spPr>
        <a:xfrm>
          <a:off x="3724275" y="3657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19050</xdr:rowOff>
    </xdr:from>
    <xdr:to>
      <xdr:col>5</xdr:col>
      <xdr:colOff>0</xdr:colOff>
      <xdr:row>16</xdr:row>
      <xdr:rowOff>333375</xdr:rowOff>
    </xdr:to>
    <xdr:sp macro="" textlink="">
      <xdr:nvSpPr>
        <xdr:cNvPr id="121" name="Abgerundetes Rechteck 120"/>
        <xdr:cNvSpPr/>
      </xdr:nvSpPr>
      <xdr:spPr>
        <a:xfrm>
          <a:off x="3724275" y="4438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17</xdr:row>
      <xdr:rowOff>333375</xdr:rowOff>
    </xdr:to>
    <xdr:sp macro="" textlink="">
      <xdr:nvSpPr>
        <xdr:cNvPr id="122" name="Abgerundetes Rechteck 121"/>
        <xdr:cNvSpPr/>
      </xdr:nvSpPr>
      <xdr:spPr>
        <a:xfrm>
          <a:off x="3724275" y="4829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18</xdr:row>
      <xdr:rowOff>333375</xdr:rowOff>
    </xdr:to>
    <xdr:sp macro="" textlink="">
      <xdr:nvSpPr>
        <xdr:cNvPr id="124" name="Abgerundetes Rechteck 123"/>
        <xdr:cNvSpPr/>
      </xdr:nvSpPr>
      <xdr:spPr>
        <a:xfrm>
          <a:off x="3724275" y="5219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1189270</xdr:colOff>
      <xdr:row>2</xdr:row>
      <xdr:rowOff>1209675</xdr:rowOff>
    </xdr:to>
    <xdr:pic>
      <xdr:nvPicPr>
        <xdr:cNvPr id="68" name="Grafik 67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80975" y="361950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12</xdr:col>
      <xdr:colOff>704850</xdr:colOff>
      <xdr:row>2</xdr:row>
      <xdr:rowOff>1076325</xdr:rowOff>
    </xdr:to>
    <xdr:sp macro="" textlink="">
      <xdr:nvSpPr>
        <xdr:cNvPr id="74" name="Abgerundetes Rechteck 73"/>
        <xdr:cNvSpPr/>
      </xdr:nvSpPr>
      <xdr:spPr>
        <a:xfrm>
          <a:off x="4857750" y="361950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 alle Teilprozesse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38100</xdr:colOff>
      <xdr:row>18</xdr:row>
      <xdr:rowOff>19050</xdr:rowOff>
    </xdr:from>
    <xdr:to>
      <xdr:col>3</xdr:col>
      <xdr:colOff>38100</xdr:colOff>
      <xdr:row>18</xdr:row>
      <xdr:rowOff>333375</xdr:rowOff>
    </xdr:to>
    <xdr:sp macro="" textlink="">
      <xdr:nvSpPr>
        <xdr:cNvPr id="85" name="Abgerundetes Rechteck 84"/>
        <xdr:cNvSpPr/>
      </xdr:nvSpPr>
      <xdr:spPr>
        <a:xfrm>
          <a:off x="1933575" y="77152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3</xdr:col>
      <xdr:colOff>38100</xdr:colOff>
      <xdr:row>11</xdr:row>
      <xdr:rowOff>333375</xdr:rowOff>
    </xdr:to>
    <xdr:sp macro="" textlink="">
      <xdr:nvSpPr>
        <xdr:cNvPr id="89" name="Abgerundetes Rechteck 88"/>
        <xdr:cNvSpPr/>
      </xdr:nvSpPr>
      <xdr:spPr>
        <a:xfrm>
          <a:off x="1933575" y="5219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1676400</xdr:colOff>
      <xdr:row>13</xdr:row>
      <xdr:rowOff>323850</xdr:rowOff>
    </xdr:to>
    <xdr:sp macro="" textlink="">
      <xdr:nvSpPr>
        <xdr:cNvPr id="92" name="Abgerundetes Rechteck 91"/>
        <xdr:cNvSpPr/>
      </xdr:nvSpPr>
      <xdr:spPr>
        <a:xfrm>
          <a:off x="219075" y="57435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</a:t>
          </a:r>
          <a:r>
            <a:rPr lang="de-DE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1676400</xdr:colOff>
      <xdr:row>6</xdr:row>
      <xdr:rowOff>323850</xdr:rowOff>
    </xdr:to>
    <xdr:sp macro="" textlink="">
      <xdr:nvSpPr>
        <xdr:cNvPr id="98" name="Abgerundetes Rechteck 97"/>
        <xdr:cNvSpPr/>
      </xdr:nvSpPr>
      <xdr:spPr>
        <a:xfrm>
          <a:off x="219075" y="32480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Gesamtprojektkosten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3</xdr:col>
      <xdr:colOff>38100</xdr:colOff>
      <xdr:row>17</xdr:row>
      <xdr:rowOff>314325</xdr:rowOff>
    </xdr:to>
    <xdr:sp macro="" textlink="">
      <xdr:nvSpPr>
        <xdr:cNvPr id="102" name="Abgerundetes Rechteck 101"/>
        <xdr:cNvSpPr/>
      </xdr:nvSpPr>
      <xdr:spPr>
        <a:xfrm>
          <a:off x="1933575" y="73056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05" name="Abgerundetes Rechteck 104"/>
        <xdr:cNvSpPr/>
      </xdr:nvSpPr>
      <xdr:spPr>
        <a:xfrm>
          <a:off x="1933575" y="48101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3</xdr:col>
      <xdr:colOff>38100</xdr:colOff>
      <xdr:row>9</xdr:row>
      <xdr:rowOff>314325</xdr:rowOff>
    </xdr:to>
    <xdr:sp macro="" textlink="">
      <xdr:nvSpPr>
        <xdr:cNvPr id="111" name="Abgerundetes Rechteck 110"/>
        <xdr:cNvSpPr/>
      </xdr:nvSpPr>
      <xdr:spPr>
        <a:xfrm>
          <a:off x="1933575" y="44196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Lieferavisierung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3</xdr:col>
      <xdr:colOff>38100</xdr:colOff>
      <xdr:row>16</xdr:row>
      <xdr:rowOff>314325</xdr:rowOff>
    </xdr:to>
    <xdr:sp macro="" textlink="">
      <xdr:nvSpPr>
        <xdr:cNvPr id="115" name="Abgerundetes Rechteck 114"/>
        <xdr:cNvSpPr/>
      </xdr:nvSpPr>
      <xdr:spPr>
        <a:xfrm>
          <a:off x="1933575" y="69151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Lieferavisierung</a:t>
          </a:r>
        </a:p>
      </xdr:txBody>
    </xdr:sp>
    <xdr:clientData/>
  </xdr:twoCellAnchor>
  <xdr:twoCellAnchor>
    <xdr:from>
      <xdr:col>2</xdr:col>
      <xdr:colOff>38100</xdr:colOff>
      <xdr:row>15</xdr:row>
      <xdr:rowOff>0</xdr:rowOff>
    </xdr:from>
    <xdr:to>
      <xdr:col>3</xdr:col>
      <xdr:colOff>38100</xdr:colOff>
      <xdr:row>15</xdr:row>
      <xdr:rowOff>314325</xdr:rowOff>
    </xdr:to>
    <xdr:sp macro="" textlink="">
      <xdr:nvSpPr>
        <xdr:cNvPr id="118" name="Abgerundetes Rechteck 117"/>
        <xdr:cNvSpPr/>
      </xdr:nvSpPr>
      <xdr:spPr>
        <a:xfrm>
          <a:off x="1933575" y="65246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3</xdr:col>
      <xdr:colOff>38100</xdr:colOff>
      <xdr:row>8</xdr:row>
      <xdr:rowOff>314325</xdr:rowOff>
    </xdr:to>
    <xdr:sp macro="" textlink="">
      <xdr:nvSpPr>
        <xdr:cNvPr id="123" name="Abgerundetes Rechteck 122"/>
        <xdr:cNvSpPr/>
      </xdr:nvSpPr>
      <xdr:spPr>
        <a:xfrm>
          <a:off x="1933575" y="40290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38100</xdr:colOff>
      <xdr:row>14</xdr:row>
      <xdr:rowOff>314325</xdr:rowOff>
    </xdr:to>
    <xdr:sp macro="" textlink="">
      <xdr:nvSpPr>
        <xdr:cNvPr id="125" name="Abgerundetes Rechteck 124"/>
        <xdr:cNvSpPr/>
      </xdr:nvSpPr>
      <xdr:spPr>
        <a:xfrm>
          <a:off x="1933575" y="61341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3</xdr:col>
      <xdr:colOff>38100</xdr:colOff>
      <xdr:row>7</xdr:row>
      <xdr:rowOff>314325</xdr:rowOff>
    </xdr:to>
    <xdr:sp macro="" textlink="">
      <xdr:nvSpPr>
        <xdr:cNvPr id="126" name="Abgerundetes Rechteck 125"/>
        <xdr:cNvSpPr/>
      </xdr:nvSpPr>
      <xdr:spPr>
        <a:xfrm>
          <a:off x="1933575" y="36385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Normal="100" workbookViewId="0">
      <selection activeCell="B24" sqref="B24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9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9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9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9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9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9" ht="30.95" customHeight="1" x14ac:dyDescent="0.2">
      <c r="B8" s="1"/>
      <c r="C8" s="1"/>
      <c r="D8" s="1"/>
      <c r="E8" s="3"/>
      <c r="F8" s="4"/>
      <c r="G8" s="1"/>
      <c r="H8" s="1"/>
      <c r="I8" s="1"/>
      <c r="J8" s="1"/>
      <c r="K8" s="1"/>
      <c r="L8" s="1"/>
      <c r="M8" s="1"/>
      <c r="N8" s="1"/>
    </row>
    <row r="9" spans="2:19" ht="30.95" customHeight="1" x14ac:dyDescent="0.2">
      <c r="B9" s="1"/>
      <c r="C9" s="1"/>
      <c r="D9" s="1"/>
      <c r="E9" s="3"/>
      <c r="F9" s="4"/>
      <c r="G9" s="1"/>
      <c r="H9" s="1"/>
      <c r="I9" s="1"/>
      <c r="J9" s="1"/>
      <c r="K9" s="1"/>
      <c r="L9" s="1"/>
      <c r="M9" s="1"/>
      <c r="N9" s="1"/>
    </row>
    <row r="10" spans="2:19" ht="30.95" customHeight="1" x14ac:dyDescent="0.2">
      <c r="B10" s="1"/>
      <c r="C10" s="1"/>
      <c r="D10" s="1"/>
      <c r="E10" s="3"/>
      <c r="F10" s="4"/>
      <c r="G10" s="1"/>
      <c r="H10" s="1"/>
      <c r="I10" s="1"/>
      <c r="J10" s="1"/>
      <c r="K10" s="1"/>
      <c r="L10" s="1"/>
      <c r="M10" s="1"/>
      <c r="N10" s="1"/>
    </row>
    <row r="11" spans="2:19" ht="51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9"/>
      <c r="P11" s="19"/>
      <c r="Q11" s="19"/>
      <c r="R11" s="19"/>
      <c r="S11" s="19"/>
    </row>
    <row r="12" spans="2:19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9"/>
      <c r="P12" s="19"/>
      <c r="Q12" s="19"/>
      <c r="R12" s="19"/>
      <c r="S12" s="19"/>
    </row>
    <row r="13" spans="2:19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9"/>
      <c r="P13" s="19"/>
      <c r="Q13" s="19"/>
      <c r="R13" s="19"/>
      <c r="S13" s="19"/>
    </row>
    <row r="14" spans="2:19" ht="35.2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19"/>
      <c r="Q14" s="19"/>
      <c r="R14" s="19"/>
      <c r="S14" s="19"/>
    </row>
    <row r="15" spans="2:19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19"/>
      <c r="Q15" s="19"/>
      <c r="R15" s="19"/>
      <c r="S15" s="19"/>
    </row>
    <row r="16" spans="2:19" s="6" customFormat="1" ht="30.95" customHeight="1" x14ac:dyDescent="0.2">
      <c r="B16" s="3"/>
      <c r="C16" s="3"/>
      <c r="D16" s="3"/>
      <c r="E16" s="3"/>
      <c r="F16" s="3"/>
      <c r="G16" s="5"/>
      <c r="H16" s="5"/>
      <c r="I16" s="5"/>
      <c r="J16" s="3"/>
      <c r="K16" s="3"/>
      <c r="L16" s="3"/>
      <c r="M16" s="5"/>
      <c r="N16" s="3"/>
      <c r="O16" s="32"/>
      <c r="P16" s="32"/>
      <c r="Q16" s="19"/>
      <c r="R16" s="33"/>
      <c r="S16" s="32"/>
    </row>
    <row r="17" spans="2:19" s="6" customFormat="1" ht="30.95" customHeight="1" x14ac:dyDescent="0.2">
      <c r="B17" s="3"/>
      <c r="C17" s="3"/>
      <c r="D17" s="3"/>
      <c r="E17" s="3"/>
      <c r="F17" s="3"/>
      <c r="G17" s="5"/>
      <c r="H17" s="5"/>
      <c r="I17" s="5"/>
      <c r="J17" s="3"/>
      <c r="K17" s="3"/>
      <c r="L17" s="3"/>
      <c r="M17" s="5"/>
      <c r="N17" s="3"/>
      <c r="O17" s="32"/>
      <c r="P17" s="32"/>
      <c r="Q17" s="19"/>
      <c r="R17" s="33"/>
      <c r="S17" s="32"/>
    </row>
    <row r="18" spans="2:19" s="6" customFormat="1" ht="30.95" customHeight="1" x14ac:dyDescent="0.2">
      <c r="B18" s="3"/>
      <c r="C18" s="3"/>
      <c r="D18" s="3"/>
      <c r="E18" s="3"/>
      <c r="F18" s="3"/>
      <c r="G18" s="5"/>
      <c r="H18" s="5"/>
      <c r="I18" s="5"/>
      <c r="J18" s="3"/>
      <c r="K18" s="3"/>
      <c r="L18" s="3"/>
      <c r="M18" s="5"/>
      <c r="N18" s="3"/>
      <c r="O18" s="32"/>
      <c r="P18" s="32"/>
      <c r="Q18" s="19"/>
      <c r="R18" s="33"/>
      <c r="S18" s="32"/>
    </row>
    <row r="19" spans="2:19" s="6" customFormat="1" ht="30.95" customHeight="1" x14ac:dyDescent="0.2">
      <c r="B19" s="3"/>
      <c r="C19" s="3"/>
      <c r="D19" s="3"/>
      <c r="E19" s="3"/>
      <c r="F19" s="3"/>
      <c r="G19" s="5"/>
      <c r="H19" s="5"/>
      <c r="I19" s="5"/>
      <c r="J19" s="3"/>
      <c r="K19" s="3"/>
      <c r="L19" s="3"/>
      <c r="M19" s="5"/>
      <c r="N19" s="3"/>
      <c r="O19" s="32"/>
      <c r="P19" s="32"/>
      <c r="Q19" s="19"/>
      <c r="R19" s="33"/>
      <c r="S19" s="32"/>
    </row>
    <row r="20" spans="2:19" s="6" customFormat="1" ht="30.95" customHeight="1" x14ac:dyDescent="0.2">
      <c r="B20" s="3"/>
      <c r="C20" s="3"/>
      <c r="D20" s="3"/>
      <c r="E20" s="3"/>
      <c r="F20" s="3"/>
      <c r="G20" s="5"/>
      <c r="H20" s="5"/>
      <c r="I20" s="5"/>
      <c r="J20" s="3"/>
      <c r="K20" s="3"/>
      <c r="L20" s="3"/>
      <c r="M20" s="5"/>
      <c r="N20" s="3"/>
      <c r="O20" s="32"/>
      <c r="P20" s="32"/>
      <c r="Q20" s="19"/>
      <c r="R20" s="33"/>
      <c r="S20" s="32"/>
    </row>
    <row r="21" spans="2:19" s="6" customFormat="1" ht="30.95" customHeight="1" x14ac:dyDescent="0.2">
      <c r="B21" s="3"/>
      <c r="C21" s="3"/>
      <c r="D21" s="3"/>
      <c r="E21" s="3"/>
      <c r="F21" s="3"/>
      <c r="G21" s="5"/>
      <c r="H21" s="5"/>
      <c r="I21" s="5"/>
      <c r="J21" s="3"/>
      <c r="K21" s="3"/>
      <c r="L21" s="3"/>
      <c r="M21" s="5"/>
      <c r="N21" s="3"/>
      <c r="O21" s="32"/>
      <c r="P21" s="32"/>
      <c r="Q21" s="19"/>
      <c r="R21" s="33"/>
      <c r="S21" s="32"/>
    </row>
    <row r="22" spans="2:19" s="6" customFormat="1" ht="30.95" customHeight="1" x14ac:dyDescent="0.2">
      <c r="B22" s="3"/>
      <c r="C22" s="3"/>
      <c r="D22" s="3"/>
      <c r="E22" s="8"/>
      <c r="F22" s="3"/>
      <c r="G22" s="9"/>
      <c r="H22" s="5"/>
      <c r="I22" s="5"/>
      <c r="J22" s="3"/>
      <c r="K22" s="8"/>
      <c r="L22" s="3"/>
      <c r="M22" s="9"/>
      <c r="N22" s="3"/>
      <c r="O22" s="32"/>
      <c r="P22" s="32"/>
      <c r="Q22" s="19"/>
      <c r="R22" s="33"/>
      <c r="S22" s="32"/>
    </row>
    <row r="23" spans="2:19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  <c r="O23" s="19"/>
      <c r="P23" s="19"/>
      <c r="Q23" s="19"/>
      <c r="R23" s="19"/>
      <c r="S23" s="19"/>
    </row>
    <row r="24" spans="2:19" ht="30.95" customHeight="1" x14ac:dyDescent="0.2">
      <c r="B24" s="1"/>
      <c r="C24" s="1"/>
      <c r="D24" s="1"/>
      <c r="E24" s="1"/>
      <c r="F24" s="1"/>
      <c r="G24" s="10"/>
      <c r="H24" s="10"/>
      <c r="I24" s="10"/>
      <c r="J24" s="10"/>
      <c r="K24" s="10"/>
      <c r="L24" s="10"/>
      <c r="M24" s="10"/>
      <c r="N24" s="1"/>
      <c r="O24" s="19"/>
      <c r="P24" s="19"/>
      <c r="Q24" s="19"/>
      <c r="R24" s="19"/>
      <c r="S24" s="19"/>
    </row>
    <row r="25" spans="2:19" ht="30.95" customHeight="1" x14ac:dyDescent="0.25">
      <c r="B25" s="1"/>
      <c r="C25" s="1"/>
      <c r="D25" s="1"/>
      <c r="E25" s="17"/>
      <c r="F25" s="1"/>
      <c r="G25" s="10"/>
      <c r="H25" s="10"/>
      <c r="I25" s="10"/>
      <c r="J25" s="10"/>
      <c r="K25" s="10"/>
      <c r="L25" s="10"/>
      <c r="M25" s="10"/>
      <c r="N25" s="1"/>
      <c r="P25" s="16"/>
    </row>
    <row r="26" spans="2:19" ht="30.95" customHeight="1" x14ac:dyDescent="0.2">
      <c r="B26" s="1"/>
      <c r="C26" s="1"/>
      <c r="D26" s="1"/>
      <c r="E26" s="17"/>
      <c r="F26" s="1"/>
      <c r="G26" s="66"/>
      <c r="H26" s="66"/>
      <c r="I26" s="66"/>
      <c r="J26" s="66"/>
      <c r="K26" s="10"/>
      <c r="L26" s="10"/>
      <c r="M26" s="10"/>
      <c r="N26" s="1"/>
      <c r="P26" s="23"/>
    </row>
    <row r="27" spans="2:19" ht="30.95" customHeight="1" x14ac:dyDescent="0.2">
      <c r="B27" s="1"/>
      <c r="C27" s="1"/>
      <c r="D27" s="1"/>
      <c r="E27" s="17"/>
      <c r="F27" s="1"/>
      <c r="G27" s="10"/>
      <c r="H27" s="10"/>
      <c r="I27" s="10"/>
      <c r="J27" s="10"/>
      <c r="K27" s="10"/>
      <c r="L27" s="10"/>
      <c r="M27" s="29"/>
    </row>
    <row r="28" spans="2:19" ht="30.95" customHeight="1" x14ac:dyDescent="0.45">
      <c r="B28" s="1"/>
      <c r="C28" s="1"/>
      <c r="D28" s="1"/>
      <c r="E28" s="18"/>
      <c r="F28" s="1"/>
      <c r="G28" s="67"/>
      <c r="H28" s="68"/>
      <c r="I28" s="68"/>
      <c r="J28" s="68"/>
      <c r="K28" s="10"/>
      <c r="L28" s="10"/>
      <c r="M28" s="30"/>
    </row>
    <row r="29" spans="2:19" x14ac:dyDescent="0.2">
      <c r="B29" s="1"/>
      <c r="C29" s="1"/>
      <c r="D29" s="1"/>
      <c r="E29" s="1"/>
      <c r="F29" s="1"/>
      <c r="G29" s="10"/>
      <c r="H29" s="10"/>
      <c r="I29" s="10"/>
      <c r="J29" s="10"/>
      <c r="K29" s="10"/>
      <c r="L29" s="10"/>
      <c r="M29" s="19"/>
    </row>
    <row r="30" spans="2:19" ht="23.25" customHeight="1" x14ac:dyDescent="0.2"/>
    <row r="32" spans="2:19" x14ac:dyDescent="0.2">
      <c r="D32" s="20"/>
    </row>
    <row r="33" spans="2:13" x14ac:dyDescent="0.2">
      <c r="B33"/>
      <c r="C33"/>
      <c r="D33"/>
      <c r="E33"/>
      <c r="F33"/>
      <c r="G33"/>
      <c r="H33"/>
      <c r="I33"/>
      <c r="J33"/>
      <c r="K33"/>
      <c r="L33"/>
      <c r="M33"/>
    </row>
    <row r="34" spans="2:13" x14ac:dyDescent="0.2">
      <c r="B34"/>
      <c r="C34" s="31"/>
      <c r="D34"/>
      <c r="E34"/>
      <c r="F34"/>
      <c r="G34"/>
      <c r="H34"/>
      <c r="I34"/>
      <c r="J34"/>
      <c r="K34"/>
      <c r="L34"/>
      <c r="M34"/>
    </row>
    <row r="35" spans="2:13" x14ac:dyDescent="0.2">
      <c r="B35"/>
      <c r="C35"/>
      <c r="D35" s="31"/>
      <c r="E35"/>
      <c r="F35"/>
      <c r="G35"/>
      <c r="H35"/>
      <c r="I35"/>
      <c r="J35"/>
      <c r="K35"/>
      <c r="L35"/>
      <c r="M35"/>
    </row>
    <row r="36" spans="2:13" x14ac:dyDescent="0.2">
      <c r="B36"/>
      <c r="C36"/>
      <c r="D36"/>
      <c r="E36"/>
      <c r="F36"/>
      <c r="G36"/>
      <c r="H36"/>
      <c r="I36"/>
      <c r="J36"/>
      <c r="K36"/>
      <c r="L36"/>
      <c r="M36"/>
    </row>
    <row r="37" spans="2:13" x14ac:dyDescent="0.2">
      <c r="B37"/>
      <c r="C37"/>
      <c r="D37"/>
      <c r="E37"/>
      <c r="F37"/>
      <c r="G37"/>
      <c r="H37"/>
      <c r="I37"/>
      <c r="J37"/>
      <c r="K37"/>
      <c r="L37"/>
      <c r="M37"/>
    </row>
    <row r="38" spans="2:13" x14ac:dyDescent="0.2">
      <c r="B38"/>
      <c r="C38"/>
      <c r="D38"/>
      <c r="E38"/>
      <c r="F38"/>
      <c r="G38"/>
      <c r="H38"/>
      <c r="I38"/>
      <c r="J38"/>
      <c r="K38"/>
      <c r="L38"/>
      <c r="M38"/>
    </row>
    <row r="39" spans="2:13" x14ac:dyDescent="0.2">
      <c r="B39"/>
      <c r="C39"/>
      <c r="D39" s="31"/>
      <c r="E39"/>
      <c r="F39"/>
      <c r="G39"/>
      <c r="H39"/>
      <c r="I39"/>
      <c r="J39"/>
      <c r="K39"/>
      <c r="L39"/>
      <c r="M39"/>
    </row>
    <row r="40" spans="2:13" x14ac:dyDescent="0.2">
      <c r="B40"/>
      <c r="C40"/>
      <c r="D40"/>
      <c r="E40"/>
      <c r="F40"/>
      <c r="G40"/>
      <c r="H40"/>
      <c r="I40"/>
      <c r="J40"/>
      <c r="K40"/>
      <c r="L40"/>
      <c r="M40"/>
    </row>
    <row r="41" spans="2:13" x14ac:dyDescent="0.2">
      <c r="B41"/>
      <c r="C41" s="31"/>
      <c r="D41"/>
      <c r="E41"/>
      <c r="F41"/>
      <c r="G41"/>
      <c r="H41"/>
      <c r="I41"/>
      <c r="J41"/>
      <c r="K41"/>
      <c r="L41"/>
      <c r="M41"/>
    </row>
    <row r="42" spans="2:13" x14ac:dyDescent="0.2">
      <c r="B42"/>
      <c r="C42"/>
      <c r="D42"/>
      <c r="E42"/>
      <c r="F42"/>
      <c r="G42"/>
      <c r="H42"/>
      <c r="I42"/>
      <c r="J42"/>
      <c r="K42"/>
      <c r="L42"/>
      <c r="M42"/>
    </row>
    <row r="43" spans="2:13" x14ac:dyDescent="0.2">
      <c r="B43"/>
      <c r="C43"/>
      <c r="D43"/>
      <c r="E43"/>
      <c r="F43"/>
      <c r="G43"/>
      <c r="H43"/>
      <c r="I43"/>
      <c r="J43"/>
      <c r="K43"/>
      <c r="L43"/>
      <c r="M43"/>
    </row>
    <row r="44" spans="2:13" x14ac:dyDescent="0.2">
      <c r="B44"/>
      <c r="C44"/>
      <c r="D44"/>
      <c r="E44"/>
      <c r="F44"/>
      <c r="G44"/>
      <c r="H44"/>
      <c r="I44"/>
      <c r="J44"/>
      <c r="K44"/>
      <c r="L44"/>
      <c r="M44"/>
    </row>
    <row r="45" spans="2:13" x14ac:dyDescent="0.2">
      <c r="B45"/>
      <c r="C45"/>
      <c r="D45"/>
      <c r="E45"/>
      <c r="F45"/>
      <c r="G45"/>
      <c r="H45"/>
      <c r="I45"/>
      <c r="J45"/>
      <c r="K45"/>
      <c r="L45"/>
      <c r="M45"/>
    </row>
    <row r="46" spans="2:13" x14ac:dyDescent="0.2">
      <c r="B46"/>
      <c r="C46"/>
      <c r="D46"/>
      <c r="E46"/>
      <c r="F46"/>
      <c r="G46"/>
      <c r="H46"/>
      <c r="I46"/>
      <c r="J46"/>
      <c r="K46"/>
      <c r="L46"/>
      <c r="M46"/>
    </row>
    <row r="47" spans="2:13" x14ac:dyDescent="0.2">
      <c r="B47"/>
      <c r="C47"/>
      <c r="D47"/>
      <c r="E47"/>
      <c r="F47"/>
      <c r="G47"/>
      <c r="H47"/>
      <c r="I47"/>
      <c r="J47"/>
      <c r="K47"/>
      <c r="L47"/>
      <c r="M47"/>
    </row>
    <row r="48" spans="2:13" x14ac:dyDescent="0.2">
      <c r="B48"/>
      <c r="C48"/>
      <c r="D48"/>
      <c r="E48"/>
      <c r="F48"/>
      <c r="G48"/>
      <c r="H48"/>
      <c r="I48"/>
      <c r="J48"/>
      <c r="K48"/>
      <c r="L48"/>
      <c r="M48"/>
    </row>
    <row r="49" spans="2:13" x14ac:dyDescent="0.2">
      <c r="B49"/>
      <c r="C49"/>
      <c r="D49"/>
      <c r="E49"/>
      <c r="F49"/>
      <c r="G49"/>
      <c r="H49"/>
      <c r="I49"/>
      <c r="J49"/>
      <c r="K49"/>
      <c r="L49"/>
      <c r="M49"/>
    </row>
    <row r="50" spans="2:13" x14ac:dyDescent="0.2">
      <c r="B50"/>
      <c r="C50"/>
      <c r="D50"/>
      <c r="E50"/>
      <c r="F50"/>
      <c r="G50"/>
      <c r="H50"/>
      <c r="I50"/>
      <c r="J50"/>
      <c r="K50"/>
      <c r="L50"/>
      <c r="M50"/>
    </row>
    <row r="51" spans="2:13" x14ac:dyDescent="0.2">
      <c r="B51"/>
      <c r="C51"/>
      <c r="D51"/>
      <c r="E51"/>
      <c r="F51"/>
      <c r="G51"/>
      <c r="H51"/>
      <c r="I51"/>
      <c r="J51"/>
      <c r="K51"/>
      <c r="L51"/>
      <c r="M51"/>
    </row>
    <row r="52" spans="2:13" x14ac:dyDescent="0.2">
      <c r="B52"/>
      <c r="C52"/>
      <c r="D52"/>
      <c r="E52"/>
      <c r="F52"/>
      <c r="G52"/>
      <c r="H52"/>
      <c r="I52"/>
      <c r="J52"/>
      <c r="K52"/>
      <c r="L52"/>
      <c r="M52"/>
    </row>
    <row r="53" spans="2:13" x14ac:dyDescent="0.2">
      <c r="B53"/>
      <c r="C53"/>
      <c r="D53"/>
      <c r="E53"/>
      <c r="F53"/>
      <c r="G53"/>
      <c r="H53"/>
      <c r="I53"/>
      <c r="J53"/>
      <c r="K53"/>
      <c r="L53"/>
      <c r="M53"/>
    </row>
    <row r="54" spans="2:13" x14ac:dyDescent="0.2">
      <c r="B54"/>
      <c r="C54"/>
      <c r="D54"/>
      <c r="E54"/>
      <c r="F54"/>
      <c r="G54"/>
      <c r="H54"/>
      <c r="I54"/>
      <c r="J54"/>
      <c r="K54"/>
      <c r="L54"/>
      <c r="M54"/>
    </row>
    <row r="55" spans="2:13" x14ac:dyDescent="0.2">
      <c r="B55"/>
      <c r="C55"/>
      <c r="D55"/>
      <c r="E55"/>
      <c r="F55"/>
      <c r="G55"/>
      <c r="H55"/>
      <c r="I55"/>
      <c r="J55"/>
      <c r="K55"/>
      <c r="L55"/>
      <c r="M55"/>
    </row>
  </sheetData>
  <mergeCells count="2">
    <mergeCell ref="G26:J26"/>
    <mergeCell ref="G28:J28"/>
  </mergeCells>
  <pageMargins left="0.47244094488188981" right="0.70866141732283472" top="0.43307086614173229" bottom="0.78740157480314965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opLeftCell="A20" zoomScaleNormal="100" workbookViewId="0">
      <selection activeCell="Q27" sqref="Q27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3</v>
      </c>
      <c r="F8" s="4"/>
      <c r="G8" s="1"/>
      <c r="H8" s="1"/>
      <c r="I8" s="1"/>
      <c r="J8" s="1"/>
      <c r="K8" s="1"/>
      <c r="L8" s="1"/>
      <c r="M8" s="40">
        <f>P9</f>
        <v>2</v>
      </c>
      <c r="N8" s="1"/>
      <c r="P8" s="60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200</v>
      </c>
      <c r="N9" s="1"/>
      <c r="P9" s="61">
        <f>E39/E28</f>
        <v>2</v>
      </c>
    </row>
    <row r="10" spans="2:18" ht="30.95" customHeight="1" x14ac:dyDescent="0.25">
      <c r="B10" s="1"/>
      <c r="C10" s="1"/>
      <c r="D10" s="1"/>
      <c r="E10" s="3">
        <v>12.5</v>
      </c>
      <c r="F10" s="4"/>
      <c r="G10" s="1"/>
      <c r="H10" s="1"/>
      <c r="I10" s="1"/>
      <c r="J10" s="1"/>
      <c r="K10" s="69"/>
      <c r="L10" s="70"/>
      <c r="M10" s="70"/>
      <c r="N10" s="1"/>
      <c r="P10" s="60" t="s">
        <v>5</v>
      </c>
    </row>
    <row r="11" spans="2:18" ht="51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61">
        <f>E28/E39</f>
        <v>0.5</v>
      </c>
    </row>
    <row r="12" spans="2:18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x14ac:dyDescent="0.2">
      <c r="B13" s="1"/>
      <c r="C13" s="1"/>
      <c r="D13" s="1"/>
      <c r="E13" s="56" t="s">
        <v>0</v>
      </c>
      <c r="F13" s="1"/>
      <c r="G13" s="56" t="s">
        <v>3</v>
      </c>
      <c r="H13" s="1"/>
      <c r="I13" s="1"/>
      <c r="J13" s="1"/>
      <c r="K13" s="56" t="s">
        <v>0</v>
      </c>
      <c r="L13" s="1"/>
      <c r="M13" s="56" t="s">
        <v>3</v>
      </c>
      <c r="N13" s="1"/>
      <c r="P13" s="62" t="s">
        <v>1</v>
      </c>
      <c r="Q13" s="62"/>
      <c r="R13" s="62" t="s">
        <v>2</v>
      </c>
    </row>
    <row r="14" spans="2:18" ht="9.9499999999999993" customHeight="1" x14ac:dyDescent="0.2">
      <c r="B14" s="1"/>
      <c r="C14" s="1"/>
      <c r="D14" s="1"/>
      <c r="E14" s="58"/>
      <c r="F14" s="58"/>
      <c r="G14" s="58"/>
      <c r="H14" s="58"/>
      <c r="I14" s="58"/>
      <c r="J14" s="58"/>
      <c r="K14" s="58"/>
      <c r="L14" s="58"/>
      <c r="M14" s="58"/>
      <c r="N14" s="1"/>
      <c r="P14" s="58"/>
      <c r="Q14" s="58"/>
      <c r="R14" s="58"/>
    </row>
    <row r="15" spans="2:18" x14ac:dyDescent="0.2">
      <c r="B15" s="1"/>
      <c r="C15" s="1"/>
      <c r="D15" s="1"/>
      <c r="E15" s="1"/>
      <c r="F15" s="1"/>
      <c r="G15" s="1"/>
      <c r="H15" s="1"/>
      <c r="I15" s="64"/>
      <c r="J15" s="1"/>
      <c r="K15" s="1"/>
      <c r="L15" s="1"/>
      <c r="M15" s="1"/>
      <c r="N15" s="1"/>
      <c r="Q15" s="64"/>
    </row>
    <row r="16" spans="2:18" s="6" customFormat="1" ht="30.95" customHeight="1" x14ac:dyDescent="0.2">
      <c r="B16" s="3"/>
      <c r="C16" s="3"/>
      <c r="D16" s="3"/>
      <c r="E16" s="3">
        <v>120</v>
      </c>
      <c r="F16" s="3"/>
      <c r="G16" s="5">
        <v>0</v>
      </c>
      <c r="H16" s="5"/>
      <c r="I16" s="64"/>
      <c r="J16" s="3"/>
      <c r="K16" s="3">
        <v>120</v>
      </c>
      <c r="L16" s="3"/>
      <c r="M16" s="5">
        <v>0</v>
      </c>
      <c r="N16" s="3"/>
      <c r="P16" s="6">
        <f t="shared" ref="P16:P21" si="0">E16-K16</f>
        <v>0</v>
      </c>
      <c r="Q16" s="64"/>
      <c r="R16" s="7">
        <f t="shared" ref="R16:R21" si="1">G16-M16</f>
        <v>0</v>
      </c>
    </row>
    <row r="17" spans="2:20" s="6" customFormat="1" ht="30.95" customHeight="1" x14ac:dyDescent="0.2">
      <c r="B17" s="3"/>
      <c r="C17" s="3"/>
      <c r="D17" s="3"/>
      <c r="E17" s="3">
        <v>65</v>
      </c>
      <c r="F17" s="3"/>
      <c r="G17" s="5">
        <v>0</v>
      </c>
      <c r="H17" s="5"/>
      <c r="I17" s="64"/>
      <c r="J17" s="3"/>
      <c r="K17" s="3">
        <v>65</v>
      </c>
      <c r="L17" s="3"/>
      <c r="M17" s="5">
        <v>0</v>
      </c>
      <c r="N17" s="3"/>
      <c r="P17" s="6">
        <f t="shared" si="0"/>
        <v>0</v>
      </c>
      <c r="Q17" s="64"/>
      <c r="R17" s="7">
        <f t="shared" si="1"/>
        <v>0</v>
      </c>
    </row>
    <row r="18" spans="2:20" s="6" customFormat="1" ht="30.95" customHeight="1" x14ac:dyDescent="0.2">
      <c r="B18" s="3"/>
      <c r="C18" s="3"/>
      <c r="D18" s="3"/>
      <c r="E18" s="3">
        <v>80</v>
      </c>
      <c r="F18" s="3"/>
      <c r="G18" s="5">
        <v>0</v>
      </c>
      <c r="H18" s="5"/>
      <c r="I18" s="64"/>
      <c r="J18" s="3"/>
      <c r="K18" s="3">
        <v>0</v>
      </c>
      <c r="L18" s="3"/>
      <c r="M18" s="5">
        <v>0</v>
      </c>
      <c r="N18" s="3"/>
      <c r="P18" s="6">
        <f t="shared" si="0"/>
        <v>80</v>
      </c>
      <c r="Q18" s="64"/>
      <c r="R18" s="7">
        <f t="shared" si="1"/>
        <v>0</v>
      </c>
    </row>
    <row r="19" spans="2:20" s="6" customFormat="1" ht="30.95" customHeight="1" x14ac:dyDescent="0.2">
      <c r="B19" s="3"/>
      <c r="C19" s="3"/>
      <c r="D19" s="3"/>
      <c r="E19" s="3">
        <v>120</v>
      </c>
      <c r="F19" s="3"/>
      <c r="G19" s="5">
        <v>0</v>
      </c>
      <c r="H19" s="5"/>
      <c r="I19" s="64"/>
      <c r="J19" s="3"/>
      <c r="K19" s="3">
        <v>5</v>
      </c>
      <c r="L19" s="3"/>
      <c r="M19" s="5">
        <v>0</v>
      </c>
      <c r="N19" s="3"/>
      <c r="P19" s="6">
        <f t="shared" si="0"/>
        <v>115</v>
      </c>
      <c r="Q19" s="64"/>
      <c r="R19" s="7">
        <f t="shared" si="1"/>
        <v>0</v>
      </c>
    </row>
    <row r="20" spans="2:20" s="6" customFormat="1" ht="30.95" customHeight="1" x14ac:dyDescent="0.2">
      <c r="B20" s="3"/>
      <c r="C20" s="3"/>
      <c r="D20" s="3"/>
      <c r="E20" s="3">
        <v>120</v>
      </c>
      <c r="F20" s="3"/>
      <c r="G20" s="5">
        <v>0</v>
      </c>
      <c r="H20" s="5"/>
      <c r="I20" s="64"/>
      <c r="J20" s="3"/>
      <c r="K20" s="3">
        <v>35</v>
      </c>
      <c r="L20" s="3"/>
      <c r="M20" s="5">
        <v>0</v>
      </c>
      <c r="N20" s="3"/>
      <c r="P20" s="6">
        <f t="shared" si="0"/>
        <v>85</v>
      </c>
      <c r="Q20" s="64"/>
      <c r="R20" s="7">
        <f t="shared" si="1"/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64"/>
      <c r="J21" s="3"/>
      <c r="K21" s="3">
        <v>0</v>
      </c>
      <c r="L21" s="3"/>
      <c r="M21" s="5">
        <v>0</v>
      </c>
      <c r="N21" s="3"/>
      <c r="P21" s="6">
        <f t="shared" si="0"/>
        <v>0</v>
      </c>
      <c r="Q21" s="64"/>
      <c r="R21" s="7">
        <f t="shared" si="1"/>
        <v>0</v>
      </c>
    </row>
    <row r="22" spans="2:20" s="6" customFormat="1" ht="30.95" customHeight="1" x14ac:dyDescent="0.2">
      <c r="B22" s="3"/>
      <c r="C22" s="3"/>
      <c r="D22" s="3"/>
      <c r="E22" s="46">
        <f>SUM(E16:E21)</f>
        <v>505</v>
      </c>
      <c r="F22" s="45"/>
      <c r="G22" s="47">
        <f>SUM(G16:G21)</f>
        <v>0</v>
      </c>
      <c r="H22" s="48"/>
      <c r="I22" s="64"/>
      <c r="J22" s="45"/>
      <c r="K22" s="46">
        <f>SUM(K16:K21)</f>
        <v>225</v>
      </c>
      <c r="L22" s="45"/>
      <c r="M22" s="47">
        <f>SUM(M16:M21)</f>
        <v>0</v>
      </c>
      <c r="N22" s="3"/>
      <c r="P22" s="6">
        <f>SUM(P16:P21)</f>
        <v>280</v>
      </c>
      <c r="Q22" s="64"/>
      <c r="R22" s="7">
        <f>SUM(R16:R21)</f>
        <v>0</v>
      </c>
    </row>
    <row r="23" spans="2:20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</row>
    <row r="24" spans="2:20" ht="30.95" customHeight="1" x14ac:dyDescent="0.2">
      <c r="B24" s="1"/>
      <c r="C24" s="1"/>
      <c r="D24" s="1"/>
      <c r="E24" s="55" t="s">
        <v>3</v>
      </c>
      <c r="F24" s="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">
      <c r="B25" s="1"/>
      <c r="C25" s="1"/>
      <c r="D25" s="1"/>
      <c r="E25" s="5">
        <v>7000</v>
      </c>
      <c r="F25" s="1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7000</v>
      </c>
      <c r="F26" s="11"/>
      <c r="G26" s="27"/>
      <c r="H26" s="28"/>
      <c r="I26" s="28"/>
      <c r="J26" s="28"/>
      <c r="K26" s="1"/>
      <c r="L26" s="1"/>
      <c r="M26" s="1"/>
      <c r="N26" s="1"/>
      <c r="O26" s="24"/>
      <c r="P26" s="24"/>
      <c r="Q26" s="24"/>
      <c r="R26" s="24"/>
      <c r="S26" s="24"/>
      <c r="T26" s="24"/>
    </row>
    <row r="27" spans="2:20" ht="30.95" customHeight="1" x14ac:dyDescent="0.25">
      <c r="B27" s="1"/>
      <c r="C27" s="12"/>
      <c r="D27" s="1"/>
      <c r="E27" s="5">
        <v>0</v>
      </c>
      <c r="F27" s="11"/>
      <c r="G27" s="71" t="s">
        <v>6</v>
      </c>
      <c r="H27" s="72"/>
      <c r="I27" s="72"/>
      <c r="J27" s="72"/>
      <c r="K27" s="72"/>
      <c r="L27" s="76"/>
      <c r="M27" s="76"/>
      <c r="N27" s="1"/>
      <c r="O27" s="24"/>
      <c r="P27" s="25"/>
      <c r="Q27" s="24"/>
      <c r="R27" s="25"/>
      <c r="S27" s="24"/>
      <c r="T27" s="24"/>
    </row>
    <row r="28" spans="2:20" s="16" customFormat="1" ht="30.95" customHeight="1" x14ac:dyDescent="0.25">
      <c r="B28" s="13"/>
      <c r="C28" s="13"/>
      <c r="D28" s="13"/>
      <c r="E28" s="47">
        <f>SUM(E25:E27)</f>
        <v>14000</v>
      </c>
      <c r="F28" s="14"/>
      <c r="G28" s="15"/>
      <c r="H28" s="15"/>
      <c r="I28" s="15"/>
      <c r="J28" s="15"/>
      <c r="K28" s="15"/>
      <c r="L28" s="15"/>
      <c r="M28" s="15"/>
      <c r="N28" s="13"/>
      <c r="O28" s="26"/>
      <c r="P28" s="26"/>
      <c r="Q28" s="26"/>
      <c r="R28" s="26"/>
      <c r="S28" s="26"/>
      <c r="T28" s="26"/>
    </row>
    <row r="29" spans="2:20" x14ac:dyDescent="0.2">
      <c r="B29" s="1"/>
      <c r="C29" s="1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</row>
    <row r="30" spans="2:20" ht="30.95" customHeight="1" x14ac:dyDescent="0.2">
      <c r="B30" s="1"/>
      <c r="C30" s="1"/>
      <c r="D30" s="1"/>
      <c r="E30" s="54" t="s">
        <v>3</v>
      </c>
      <c r="F30" s="1"/>
      <c r="G30" s="10"/>
      <c r="H30" s="10"/>
      <c r="I30" s="10"/>
      <c r="J30" s="10"/>
      <c r="K30" s="10"/>
      <c r="L30" s="10"/>
      <c r="M30" s="10"/>
      <c r="N30" s="1"/>
    </row>
    <row r="31" spans="2:20" ht="30.95" customHeight="1" x14ac:dyDescent="0.2">
      <c r="B31" s="1"/>
      <c r="C31" s="1"/>
      <c r="D31" s="1"/>
      <c r="E31" s="5">
        <v>14000</v>
      </c>
      <c r="F31" s="11"/>
      <c r="G31" s="10"/>
      <c r="H31" s="10"/>
      <c r="I31" s="10"/>
      <c r="J31" s="10"/>
      <c r="K31" s="10"/>
      <c r="L31" s="10"/>
      <c r="M31" s="10"/>
      <c r="N31" s="1"/>
    </row>
    <row r="32" spans="2:20" ht="30.95" customHeight="1" x14ac:dyDescent="0.25">
      <c r="B32" s="1"/>
      <c r="C32" s="12"/>
      <c r="D32" s="1"/>
      <c r="E32" s="5">
        <v>0</v>
      </c>
      <c r="F32" s="11"/>
      <c r="G32" s="71" t="s">
        <v>6</v>
      </c>
      <c r="H32" s="72"/>
      <c r="I32" s="72"/>
      <c r="J32" s="72"/>
      <c r="K32" s="72"/>
      <c r="L32" s="73"/>
      <c r="M32" s="73"/>
      <c r="N32" s="1"/>
      <c r="O32" s="24"/>
      <c r="P32" s="25"/>
      <c r="Q32" s="24"/>
      <c r="R32" s="25"/>
      <c r="S32" s="24"/>
      <c r="T32" s="24"/>
    </row>
    <row r="33" spans="2:20" s="16" customFormat="1" ht="30.95" customHeight="1" x14ac:dyDescent="0.25">
      <c r="B33" s="13"/>
      <c r="C33" s="13"/>
      <c r="D33" s="13"/>
      <c r="E33" s="47">
        <f>SUM(E31:E32)</f>
        <v>14000</v>
      </c>
      <c r="F33" s="14"/>
      <c r="G33" s="15"/>
      <c r="H33" s="15"/>
      <c r="I33" s="15"/>
      <c r="J33" s="15"/>
      <c r="K33" s="15"/>
      <c r="L33" s="15"/>
      <c r="M33" s="15"/>
      <c r="N33" s="13"/>
      <c r="O33" s="26"/>
      <c r="P33" s="26"/>
      <c r="Q33" s="26"/>
      <c r="R33" s="26"/>
      <c r="S33" s="26"/>
      <c r="T33" s="26"/>
    </row>
    <row r="34" spans="2:20" ht="12" customHeight="1" x14ac:dyDescent="0.2">
      <c r="B34" s="1"/>
      <c r="C34" s="1"/>
      <c r="D34" s="1"/>
      <c r="E34" s="1"/>
      <c r="F34" s="1"/>
      <c r="G34" s="10"/>
      <c r="H34" s="10"/>
      <c r="I34" s="10"/>
      <c r="J34" s="10"/>
      <c r="K34" s="10"/>
      <c r="L34" s="10"/>
      <c r="M34" s="1"/>
      <c r="N34" s="1"/>
    </row>
    <row r="35" spans="2:20" ht="30.95" customHeight="1" x14ac:dyDescent="0.2">
      <c r="B35" s="1"/>
      <c r="C35" s="1"/>
      <c r="D35" s="1"/>
      <c r="E35" s="54" t="s">
        <v>3</v>
      </c>
      <c r="F35" s="1"/>
      <c r="G35" s="10"/>
      <c r="H35" s="10"/>
      <c r="I35" s="10"/>
      <c r="J35" s="10"/>
      <c r="K35" s="10"/>
      <c r="L35" s="10"/>
      <c r="M35" s="1"/>
      <c r="N35" s="1"/>
    </row>
    <row r="36" spans="2:20" ht="30.95" customHeight="1" x14ac:dyDescent="0.2">
      <c r="B36" s="1"/>
      <c r="C36" s="1"/>
      <c r="D36" s="1"/>
      <c r="E36" s="17">
        <f>P22/60*E10+R22-E33/12/E9/E8</f>
        <v>38.888888888888886</v>
      </c>
      <c r="F36" s="1"/>
      <c r="G36" s="10"/>
      <c r="H36" s="10"/>
      <c r="I36" s="10"/>
      <c r="J36" s="10"/>
      <c r="K36" s="10"/>
      <c r="L36" s="10"/>
      <c r="M36" s="10"/>
      <c r="N36" s="1"/>
    </row>
    <row r="37" spans="2:20" ht="30.95" customHeight="1" x14ac:dyDescent="0.2">
      <c r="B37" s="1"/>
      <c r="C37" s="1"/>
      <c r="D37" s="1"/>
      <c r="E37" s="17">
        <f>P22/60*E10*E8+R22*E8-E33/12/E9</f>
        <v>116.66666666666666</v>
      </c>
      <c r="F37" s="1"/>
      <c r="G37" s="1"/>
      <c r="H37" s="1"/>
      <c r="I37" s="1"/>
      <c r="J37" s="1"/>
      <c r="K37" s="10"/>
      <c r="L37" s="10"/>
      <c r="M37" s="10"/>
      <c r="N37" s="1"/>
    </row>
    <row r="38" spans="2:20" ht="30.95" customHeight="1" x14ac:dyDescent="0.2">
      <c r="B38" s="1"/>
      <c r="C38" s="1"/>
      <c r="D38" s="1"/>
      <c r="E38" s="17">
        <f>P22/60*E10*E8*E9+R22*E8*E9-E33/12</f>
        <v>2333.333333333333</v>
      </c>
      <c r="F38" s="1"/>
      <c r="G38" s="10"/>
      <c r="H38" s="10"/>
      <c r="I38" s="10"/>
      <c r="J38" s="10"/>
      <c r="K38" s="10"/>
      <c r="L38" s="10"/>
      <c r="M38" s="10"/>
      <c r="N38" s="1"/>
    </row>
    <row r="39" spans="2:20" ht="30.95" customHeight="1" x14ac:dyDescent="0.45">
      <c r="B39" s="1"/>
      <c r="C39" s="1"/>
      <c r="D39" s="1"/>
      <c r="E39" s="53">
        <f>P22/60*E10*E8*E9*12+R22*E8*E9*12-E33</f>
        <v>28000</v>
      </c>
      <c r="F39" s="1"/>
      <c r="G39" s="67"/>
      <c r="H39" s="68"/>
      <c r="I39" s="68"/>
      <c r="J39" s="68"/>
      <c r="K39" s="10"/>
      <c r="L39" s="10"/>
      <c r="M39" s="10"/>
      <c r="N39" s="1"/>
    </row>
    <row r="40" spans="2:20" ht="8.25" customHeight="1" x14ac:dyDescent="0.45">
      <c r="B40" s="1"/>
      <c r="C40" s="1"/>
      <c r="D40" s="1"/>
      <c r="E40" s="18"/>
      <c r="F40" s="1"/>
      <c r="G40" s="39"/>
      <c r="H40" s="38"/>
      <c r="I40" s="38"/>
      <c r="J40" s="38"/>
      <c r="K40" s="10"/>
      <c r="L40" s="10"/>
      <c r="M40" s="30"/>
    </row>
    <row r="41" spans="2:20" ht="45" customHeight="1" x14ac:dyDescent="0.2">
      <c r="B41" s="1"/>
      <c r="C41" s="74">
        <f>P11*365</f>
        <v>182.5</v>
      </c>
      <c r="D41" s="74"/>
      <c r="E41" s="74"/>
      <c r="F41" s="74"/>
      <c r="G41" s="75">
        <f>P11*365</f>
        <v>182.5</v>
      </c>
      <c r="H41" s="75"/>
      <c r="I41" s="75"/>
      <c r="J41" s="75"/>
      <c r="K41" s="10"/>
      <c r="L41" s="10"/>
      <c r="M41" s="30"/>
    </row>
    <row r="42" spans="2:20" x14ac:dyDescent="0.2">
      <c r="B42" s="1"/>
      <c r="C42" s="1"/>
      <c r="D42" s="1"/>
      <c r="E42" s="1"/>
      <c r="F42" s="1"/>
      <c r="G42" s="10"/>
      <c r="H42" s="10"/>
      <c r="I42" s="10"/>
      <c r="J42" s="10"/>
      <c r="K42" s="10"/>
      <c r="L42" s="10"/>
      <c r="M42" s="19"/>
    </row>
    <row r="43" spans="2:20" ht="23.25" customHeight="1" x14ac:dyDescent="0.2"/>
    <row r="45" spans="2:20" x14ac:dyDescent="0.2">
      <c r="D45" s="20"/>
    </row>
    <row r="46" spans="2:20" x14ac:dyDescent="0.2">
      <c r="D46" s="21"/>
    </row>
  </sheetData>
  <mergeCells count="6">
    <mergeCell ref="K10:M10"/>
    <mergeCell ref="G32:M32"/>
    <mergeCell ref="G39:J39"/>
    <mergeCell ref="C41:F41"/>
    <mergeCell ref="G41:J41"/>
    <mergeCell ref="G27:M27"/>
  </mergeCells>
  <pageMargins left="0.47244094488188981" right="0.70866141732283472" top="0.43307086614173229" bottom="0.78740157480314965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opLeftCell="A34" zoomScaleNormal="100" workbookViewId="0">
      <selection activeCell="T4" sqref="T4"/>
    </sheetView>
  </sheetViews>
  <sheetFormatPr baseColWidth="10" defaultRowHeight="14.25" x14ac:dyDescent="0.2"/>
  <cols>
    <col min="1" max="1" width="3.14062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2</v>
      </c>
      <c r="F8" s="4"/>
      <c r="G8" s="1"/>
      <c r="H8" s="1"/>
      <c r="I8" s="1"/>
      <c r="J8" s="1"/>
      <c r="K8" s="1"/>
      <c r="L8" s="1"/>
      <c r="M8" s="40">
        <f>P9</f>
        <v>0.30064683053040114</v>
      </c>
      <c r="N8" s="1"/>
      <c r="P8" s="60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30.064683053040113</v>
      </c>
      <c r="N9" s="1"/>
      <c r="P9" s="61">
        <f>E39/E28</f>
        <v>0.30064683053040114</v>
      </c>
    </row>
    <row r="10" spans="2:18" ht="30.95" customHeight="1" x14ac:dyDescent="0.25">
      <c r="B10" s="1"/>
      <c r="C10" s="1"/>
      <c r="D10" s="1"/>
      <c r="E10" s="3">
        <v>12.5</v>
      </c>
      <c r="F10" s="4"/>
      <c r="G10" s="1"/>
      <c r="H10" s="1"/>
      <c r="I10" s="1"/>
      <c r="J10" s="1"/>
      <c r="K10" s="69"/>
      <c r="L10" s="70"/>
      <c r="M10" s="70"/>
      <c r="N10" s="1"/>
      <c r="P10" s="60" t="s">
        <v>5</v>
      </c>
    </row>
    <row r="11" spans="2:18" ht="51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61">
        <f>E28/E39</f>
        <v>3.3261617900172107</v>
      </c>
      <c r="R11" s="61"/>
    </row>
    <row r="12" spans="2:18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x14ac:dyDescent="0.2">
      <c r="B13" s="1"/>
      <c r="C13" s="1"/>
      <c r="D13" s="1"/>
      <c r="E13" s="56" t="s">
        <v>0</v>
      </c>
      <c r="F13" s="57"/>
      <c r="G13" s="56" t="s">
        <v>3</v>
      </c>
      <c r="H13" s="57"/>
      <c r="I13" s="57"/>
      <c r="J13" s="57"/>
      <c r="K13" s="56" t="s">
        <v>0</v>
      </c>
      <c r="L13" s="57"/>
      <c r="M13" s="56" t="s">
        <v>3</v>
      </c>
      <c r="N13" s="1"/>
      <c r="P13" s="62" t="s">
        <v>1</v>
      </c>
      <c r="Q13" s="62"/>
      <c r="R13" s="62" t="s">
        <v>2</v>
      </c>
    </row>
    <row r="14" spans="2:18" ht="9.9499999999999993" customHeight="1" x14ac:dyDescent="0.2">
      <c r="B14" s="1"/>
      <c r="C14" s="1"/>
      <c r="D14" s="1"/>
      <c r="E14" s="58"/>
      <c r="F14" s="58"/>
      <c r="G14" s="58"/>
      <c r="H14" s="58"/>
      <c r="I14" s="58"/>
      <c r="J14" s="58"/>
      <c r="K14" s="58"/>
      <c r="L14" s="58"/>
      <c r="M14" s="58"/>
      <c r="N14" s="1"/>
      <c r="P14" s="58"/>
      <c r="Q14" s="58"/>
      <c r="R14" s="58"/>
    </row>
    <row r="15" spans="2:18" x14ac:dyDescent="0.2">
      <c r="B15" s="1"/>
      <c r="C15" s="1"/>
      <c r="D15" s="1"/>
      <c r="E15" s="1"/>
      <c r="F15" s="1"/>
      <c r="G15" s="1"/>
      <c r="H15" s="1"/>
      <c r="I15" s="58"/>
      <c r="J15" s="1"/>
      <c r="K15" s="1"/>
      <c r="L15" s="1"/>
      <c r="M15" s="1"/>
      <c r="N15" s="1"/>
      <c r="Q15" s="58"/>
    </row>
    <row r="16" spans="2:18" s="6" customFormat="1" ht="30.95" customHeight="1" x14ac:dyDescent="0.2">
      <c r="B16" s="3"/>
      <c r="C16" s="3"/>
      <c r="D16" s="3"/>
      <c r="E16" s="3">
        <v>15</v>
      </c>
      <c r="F16" s="3"/>
      <c r="G16" s="5">
        <v>0</v>
      </c>
      <c r="H16" s="5"/>
      <c r="I16" s="58"/>
      <c r="J16" s="3"/>
      <c r="K16" s="3">
        <v>0</v>
      </c>
      <c r="L16" s="3"/>
      <c r="M16" s="5">
        <v>0</v>
      </c>
      <c r="N16" s="3"/>
      <c r="P16" s="6">
        <f t="shared" ref="P16:P21" si="0">E16-K16</f>
        <v>15</v>
      </c>
      <c r="Q16" s="58"/>
      <c r="R16" s="7">
        <f t="shared" ref="R16:R21" si="1">G16-M16</f>
        <v>0</v>
      </c>
    </row>
    <row r="17" spans="2:20" s="6" customFormat="1" ht="30.95" customHeight="1" x14ac:dyDescent="0.2">
      <c r="B17" s="3"/>
      <c r="C17" s="3"/>
      <c r="D17" s="3"/>
      <c r="E17" s="3">
        <v>15</v>
      </c>
      <c r="F17" s="3"/>
      <c r="G17" s="5">
        <v>0</v>
      </c>
      <c r="H17" s="5"/>
      <c r="I17" s="58"/>
      <c r="J17" s="3"/>
      <c r="K17" s="3">
        <v>0</v>
      </c>
      <c r="L17" s="3"/>
      <c r="M17" s="5">
        <v>0</v>
      </c>
      <c r="N17" s="3"/>
      <c r="P17" s="6">
        <f t="shared" si="0"/>
        <v>15</v>
      </c>
      <c r="Q17" s="58"/>
      <c r="R17" s="7">
        <f t="shared" si="1"/>
        <v>0</v>
      </c>
    </row>
    <row r="18" spans="2:20" s="6" customFormat="1" ht="30.95" customHeight="1" x14ac:dyDescent="0.2">
      <c r="B18" s="3"/>
      <c r="C18" s="3"/>
      <c r="D18" s="3"/>
      <c r="E18" s="3">
        <v>15</v>
      </c>
      <c r="F18" s="3"/>
      <c r="G18" s="5">
        <v>0</v>
      </c>
      <c r="H18" s="5"/>
      <c r="I18" s="58"/>
      <c r="J18" s="3"/>
      <c r="K18" s="3">
        <v>15</v>
      </c>
      <c r="L18" s="3"/>
      <c r="M18" s="5">
        <v>0</v>
      </c>
      <c r="N18" s="3"/>
      <c r="P18" s="6">
        <f t="shared" si="0"/>
        <v>0</v>
      </c>
      <c r="Q18" s="58"/>
      <c r="R18" s="7">
        <f t="shared" si="1"/>
        <v>0</v>
      </c>
    </row>
    <row r="19" spans="2:20" s="6" customFormat="1" ht="30.95" customHeight="1" x14ac:dyDescent="0.2">
      <c r="B19" s="3"/>
      <c r="C19" s="3"/>
      <c r="D19" s="3"/>
      <c r="E19" s="3">
        <v>45</v>
      </c>
      <c r="F19" s="3"/>
      <c r="G19" s="5">
        <v>0</v>
      </c>
      <c r="H19" s="5"/>
      <c r="I19" s="58"/>
      <c r="J19" s="3"/>
      <c r="K19" s="3">
        <v>0</v>
      </c>
      <c r="L19" s="3"/>
      <c r="M19" s="5">
        <v>0</v>
      </c>
      <c r="N19" s="3"/>
      <c r="P19" s="6">
        <f t="shared" si="0"/>
        <v>45</v>
      </c>
      <c r="Q19" s="58"/>
      <c r="R19" s="7">
        <f t="shared" si="1"/>
        <v>0</v>
      </c>
    </row>
    <row r="20" spans="2:20" s="6" customFormat="1" ht="30.95" customHeight="1" x14ac:dyDescent="0.2">
      <c r="B20" s="3"/>
      <c r="C20" s="3"/>
      <c r="D20" s="3"/>
      <c r="E20" s="3">
        <v>25</v>
      </c>
      <c r="F20" s="3"/>
      <c r="G20" s="5">
        <v>0</v>
      </c>
      <c r="H20" s="5"/>
      <c r="I20" s="58"/>
      <c r="J20" s="3"/>
      <c r="K20" s="3">
        <v>15</v>
      </c>
      <c r="L20" s="3"/>
      <c r="M20" s="5">
        <v>0</v>
      </c>
      <c r="N20" s="3"/>
      <c r="P20" s="6">
        <f t="shared" si="0"/>
        <v>10</v>
      </c>
      <c r="Q20" s="58"/>
      <c r="R20" s="7">
        <f t="shared" si="1"/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58"/>
      <c r="J21" s="3"/>
      <c r="K21" s="3">
        <v>0</v>
      </c>
      <c r="L21" s="3"/>
      <c r="M21" s="5">
        <v>0</v>
      </c>
      <c r="N21" s="3"/>
      <c r="P21" s="6">
        <f t="shared" si="0"/>
        <v>0</v>
      </c>
      <c r="Q21" s="58"/>
      <c r="R21" s="7">
        <f t="shared" si="1"/>
        <v>0</v>
      </c>
    </row>
    <row r="22" spans="2:20" s="6" customFormat="1" ht="30.95" customHeight="1" x14ac:dyDescent="0.2">
      <c r="B22" s="3"/>
      <c r="C22" s="3"/>
      <c r="D22" s="3"/>
      <c r="E22" s="46">
        <f>SUM(E16:E21)</f>
        <v>115</v>
      </c>
      <c r="F22" s="3"/>
      <c r="G22" s="47">
        <f>SUM(G16:G21)</f>
        <v>0</v>
      </c>
      <c r="H22" s="5"/>
      <c r="I22" s="58"/>
      <c r="J22" s="3"/>
      <c r="K22" s="46">
        <f>SUM(K16:K21)</f>
        <v>30</v>
      </c>
      <c r="L22" s="3"/>
      <c r="M22" s="47">
        <f>SUM(M16:M21)</f>
        <v>0</v>
      </c>
      <c r="N22" s="3"/>
      <c r="P22" s="6">
        <f>SUM(P16:P21)</f>
        <v>85</v>
      </c>
      <c r="Q22" s="58"/>
      <c r="R22" s="7">
        <f>SUM(R16:R21)</f>
        <v>0</v>
      </c>
    </row>
    <row r="23" spans="2:20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</row>
    <row r="24" spans="2:20" ht="30.95" customHeight="1" x14ac:dyDescent="0.2">
      <c r="B24" s="1"/>
      <c r="C24" s="1"/>
      <c r="D24" s="1"/>
      <c r="E24" s="59" t="s">
        <v>3</v>
      </c>
      <c r="F24" s="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">
      <c r="B25" s="1"/>
      <c r="C25" s="1"/>
      <c r="D25" s="1"/>
      <c r="E25" s="5">
        <v>14708</v>
      </c>
      <c r="F25" s="1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4617</v>
      </c>
      <c r="F26" s="11"/>
      <c r="G26" s="1"/>
      <c r="H26" s="1"/>
      <c r="I26" s="1"/>
      <c r="J26" s="1"/>
      <c r="K26" s="1"/>
      <c r="L26" s="10"/>
      <c r="M26" s="10"/>
      <c r="N26" s="1"/>
    </row>
    <row r="27" spans="2:20" ht="30.95" customHeight="1" x14ac:dyDescent="0.25">
      <c r="B27" s="1"/>
      <c r="C27" s="12"/>
      <c r="D27" s="1"/>
      <c r="E27" s="5">
        <v>0</v>
      </c>
      <c r="F27" s="11"/>
      <c r="G27" s="71" t="s">
        <v>6</v>
      </c>
      <c r="H27" s="72"/>
      <c r="I27" s="72"/>
      <c r="J27" s="72"/>
      <c r="K27" s="72"/>
      <c r="L27" s="76"/>
      <c r="M27" s="76"/>
      <c r="N27" s="1"/>
      <c r="O27" s="24"/>
      <c r="P27" s="25"/>
      <c r="Q27" s="24"/>
      <c r="R27" s="25"/>
      <c r="S27" s="24"/>
      <c r="T27" s="24"/>
    </row>
    <row r="28" spans="2:20" s="16" customFormat="1" ht="30.95" customHeight="1" x14ac:dyDescent="0.25">
      <c r="B28" s="13"/>
      <c r="C28" s="13"/>
      <c r="D28" s="13"/>
      <c r="E28" s="47">
        <f>SUM(E25:E27)</f>
        <v>19325</v>
      </c>
      <c r="F28" s="14"/>
      <c r="G28" s="15"/>
      <c r="H28" s="15"/>
      <c r="I28" s="15"/>
      <c r="J28" s="15"/>
      <c r="K28" s="15"/>
      <c r="L28" s="15"/>
      <c r="M28" s="15"/>
      <c r="N28" s="13"/>
      <c r="O28" s="26"/>
      <c r="P28" s="26"/>
      <c r="Q28" s="26"/>
      <c r="R28" s="26"/>
      <c r="S28" s="26"/>
      <c r="T28" s="26"/>
    </row>
    <row r="29" spans="2:20" x14ac:dyDescent="0.2">
      <c r="B29" s="1"/>
      <c r="C29" s="1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</row>
    <row r="30" spans="2:20" ht="30.95" customHeight="1" x14ac:dyDescent="0.2">
      <c r="B30" s="1"/>
      <c r="C30" s="1"/>
      <c r="D30" s="1"/>
      <c r="E30" s="59" t="s">
        <v>3</v>
      </c>
      <c r="F30" s="1"/>
      <c r="G30" s="10"/>
      <c r="H30" s="10"/>
      <c r="I30" s="10"/>
      <c r="J30" s="10"/>
      <c r="K30" s="10"/>
      <c r="L30" s="10"/>
      <c r="M30" s="10"/>
      <c r="N30" s="1"/>
    </row>
    <row r="31" spans="2:20" ht="30.95" customHeight="1" x14ac:dyDescent="0.2">
      <c r="B31" s="1"/>
      <c r="C31" s="1"/>
      <c r="D31" s="1"/>
      <c r="E31" s="5">
        <v>2690</v>
      </c>
      <c r="F31" s="11"/>
      <c r="G31" s="10"/>
      <c r="H31" s="10"/>
      <c r="I31" s="10"/>
      <c r="J31" s="10"/>
      <c r="K31" s="10"/>
      <c r="L31" s="10"/>
      <c r="M31" s="10"/>
      <c r="N31" s="1"/>
    </row>
    <row r="32" spans="2:20" ht="30.95" customHeight="1" x14ac:dyDescent="0.25">
      <c r="B32" s="1"/>
      <c r="C32" s="12"/>
      <c r="D32" s="1"/>
      <c r="E32" s="5">
        <v>0</v>
      </c>
      <c r="F32" s="11"/>
      <c r="G32" s="71" t="s">
        <v>6</v>
      </c>
      <c r="H32" s="72"/>
      <c r="I32" s="72"/>
      <c r="J32" s="72"/>
      <c r="K32" s="72"/>
      <c r="L32" s="73"/>
      <c r="M32" s="73"/>
      <c r="N32" s="1"/>
      <c r="O32" s="24"/>
      <c r="P32" s="25"/>
      <c r="Q32" s="24"/>
      <c r="R32" s="25"/>
      <c r="S32" s="24"/>
      <c r="T32" s="24"/>
    </row>
    <row r="33" spans="2:20" s="16" customFormat="1" ht="30.95" customHeight="1" x14ac:dyDescent="0.25">
      <c r="B33" s="13"/>
      <c r="C33" s="13"/>
      <c r="D33" s="13"/>
      <c r="E33" s="47">
        <f>SUM(E31:E32)</f>
        <v>2690</v>
      </c>
      <c r="F33" s="14"/>
      <c r="G33" s="15"/>
      <c r="H33" s="15"/>
      <c r="I33" s="15"/>
      <c r="J33" s="15"/>
      <c r="K33" s="15"/>
      <c r="L33" s="15"/>
      <c r="M33" s="15"/>
      <c r="N33" s="13"/>
      <c r="O33" s="26"/>
      <c r="P33" s="26"/>
      <c r="Q33" s="26"/>
      <c r="R33" s="26"/>
      <c r="S33" s="26"/>
      <c r="T33" s="26"/>
    </row>
    <row r="34" spans="2:20" ht="12" customHeight="1" x14ac:dyDescent="0.2">
      <c r="B34" s="1"/>
      <c r="C34" s="1"/>
      <c r="D34" s="1"/>
      <c r="E34" s="1"/>
      <c r="F34" s="1"/>
      <c r="G34" s="10"/>
      <c r="H34" s="10"/>
      <c r="I34" s="10"/>
      <c r="J34" s="10"/>
      <c r="K34" s="10"/>
      <c r="L34" s="10"/>
      <c r="M34" s="1"/>
      <c r="N34" s="1"/>
    </row>
    <row r="35" spans="2:20" ht="30.95" customHeight="1" x14ac:dyDescent="0.2">
      <c r="B35" s="1"/>
      <c r="C35" s="1"/>
      <c r="D35" s="1"/>
      <c r="E35" s="59" t="s">
        <v>3</v>
      </c>
      <c r="F35" s="1"/>
      <c r="G35" s="10"/>
      <c r="H35" s="10"/>
      <c r="I35" s="10"/>
      <c r="J35" s="10"/>
      <c r="K35" s="10"/>
      <c r="L35" s="10"/>
      <c r="M35" s="1"/>
      <c r="N35" s="1"/>
    </row>
    <row r="36" spans="2:20" ht="30.95" customHeight="1" x14ac:dyDescent="0.2">
      <c r="B36" s="1"/>
      <c r="C36" s="1"/>
      <c r="D36" s="1"/>
      <c r="E36" s="52">
        <f>P22/60*E10+R22-E33/12/E9/E8</f>
        <v>12.10416666666667</v>
      </c>
      <c r="F36" s="1"/>
      <c r="G36" s="10"/>
      <c r="H36" s="10"/>
      <c r="I36" s="10"/>
      <c r="J36" s="10"/>
      <c r="K36" s="10"/>
      <c r="L36" s="10"/>
      <c r="M36" s="10"/>
      <c r="N36" s="1"/>
    </row>
    <row r="37" spans="2:20" ht="30.95" customHeight="1" x14ac:dyDescent="0.2">
      <c r="B37" s="1"/>
      <c r="C37" s="1"/>
      <c r="D37" s="1"/>
      <c r="E37" s="52">
        <f>P22/60*E10*E8+R22*E8-E33/12/E9</f>
        <v>24.208333333333339</v>
      </c>
      <c r="F37" s="1"/>
      <c r="G37" s="1"/>
      <c r="H37" s="1"/>
      <c r="I37" s="1"/>
      <c r="J37" s="1"/>
      <c r="K37" s="10"/>
      <c r="L37" s="10"/>
      <c r="M37" s="10"/>
      <c r="N37" s="1"/>
    </row>
    <row r="38" spans="2:20" ht="30.95" customHeight="1" x14ac:dyDescent="0.2">
      <c r="B38" s="1"/>
      <c r="C38" s="1"/>
      <c r="D38" s="1"/>
      <c r="E38" s="52">
        <f>P22/60*E10*E8*E9+R22*E8*E9-E33/12</f>
        <v>484.16666666666686</v>
      </c>
      <c r="F38" s="1"/>
      <c r="G38" s="10"/>
      <c r="H38" s="10"/>
      <c r="I38" s="10"/>
      <c r="J38" s="10"/>
      <c r="K38" s="10"/>
      <c r="L38" s="10"/>
      <c r="M38" s="10"/>
      <c r="N38" s="1"/>
    </row>
    <row r="39" spans="2:20" ht="30.95" customHeight="1" x14ac:dyDescent="0.45">
      <c r="B39" s="1"/>
      <c r="C39" s="1"/>
      <c r="D39" s="1"/>
      <c r="E39" s="53">
        <f>P22/60*E10*E8*E9*12+R22*E8*E9*12-E33</f>
        <v>5810.0000000000018</v>
      </c>
      <c r="F39" s="1"/>
      <c r="G39" s="67"/>
      <c r="H39" s="68"/>
      <c r="I39" s="68"/>
      <c r="J39" s="68"/>
      <c r="K39" s="10"/>
      <c r="L39" s="10"/>
      <c r="M39" s="10"/>
      <c r="N39" s="1"/>
    </row>
    <row r="40" spans="2:20" ht="8.25" customHeight="1" x14ac:dyDescent="0.45">
      <c r="B40" s="1"/>
      <c r="C40" s="1"/>
      <c r="D40" s="1"/>
      <c r="E40" s="18"/>
      <c r="F40" s="1"/>
      <c r="G40" s="39"/>
      <c r="H40" s="38"/>
      <c r="I40" s="38"/>
      <c r="J40" s="38"/>
      <c r="K40" s="10"/>
      <c r="L40" s="10"/>
      <c r="M40" s="30"/>
    </row>
    <row r="41" spans="2:20" ht="45" customHeight="1" x14ac:dyDescent="0.45">
      <c r="B41" s="1"/>
      <c r="C41" s="74">
        <f>P11*365</f>
        <v>1214.049053356282</v>
      </c>
      <c r="D41" s="77"/>
      <c r="E41" s="77"/>
      <c r="F41" s="77"/>
      <c r="G41" s="75">
        <f>P11*365</f>
        <v>1214.049053356282</v>
      </c>
      <c r="H41" s="78"/>
      <c r="I41" s="78"/>
      <c r="J41" s="78"/>
      <c r="K41" s="10"/>
      <c r="L41" s="10"/>
      <c r="M41" s="30"/>
    </row>
    <row r="42" spans="2:20" x14ac:dyDescent="0.2">
      <c r="B42" s="1"/>
      <c r="C42" s="1"/>
      <c r="D42" s="1"/>
      <c r="E42" s="1"/>
      <c r="F42" s="1"/>
      <c r="G42" s="10"/>
      <c r="H42" s="10"/>
      <c r="I42" s="10"/>
      <c r="J42" s="10"/>
      <c r="K42" s="10"/>
      <c r="L42" s="10"/>
      <c r="M42" s="19"/>
    </row>
    <row r="43" spans="2:20" ht="23.25" customHeight="1" x14ac:dyDescent="0.2"/>
    <row r="45" spans="2:20" x14ac:dyDescent="0.2">
      <c r="D45" s="20"/>
    </row>
    <row r="46" spans="2:20" x14ac:dyDescent="0.2">
      <c r="D46" s="21"/>
    </row>
  </sheetData>
  <mergeCells count="6">
    <mergeCell ref="K10:M10"/>
    <mergeCell ref="C41:F41"/>
    <mergeCell ref="G41:J41"/>
    <mergeCell ref="G27:M27"/>
    <mergeCell ref="G39:J39"/>
    <mergeCell ref="G32:M32"/>
  </mergeCells>
  <pageMargins left="0.47244094488188981" right="0.70866141732283472" top="0.43307086614173229" bottom="0.78740157480314965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0"/>
  <sheetViews>
    <sheetView showGridLines="0" tabSelected="1" zoomScaleNormal="100" workbookViewId="0">
      <selection activeCell="P3" sqref="P3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0.34826498422712932</v>
      </c>
      <c r="N8" s="1"/>
      <c r="P8" s="60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34.82649842271293</v>
      </c>
      <c r="N9" s="42"/>
      <c r="O9" s="41"/>
      <c r="P9" s="61">
        <f>E42/E30</f>
        <v>0.34826498422712932</v>
      </c>
    </row>
    <row r="10" spans="2:18" ht="30.95" customHeight="1" x14ac:dyDescent="0.25">
      <c r="B10" s="1"/>
      <c r="C10" s="1"/>
      <c r="D10" s="1"/>
      <c r="E10" s="3">
        <v>12</v>
      </c>
      <c r="F10" s="4"/>
      <c r="G10" s="1"/>
      <c r="H10" s="1"/>
      <c r="I10" s="1"/>
      <c r="J10" s="1"/>
      <c r="K10" s="69"/>
      <c r="L10" s="70"/>
      <c r="M10" s="70"/>
      <c r="N10" s="1"/>
      <c r="P10" s="60" t="s">
        <v>5</v>
      </c>
    </row>
    <row r="11" spans="2:18" ht="30.95" customHeight="1" x14ac:dyDescent="0.2">
      <c r="B11" s="1"/>
      <c r="C11" s="1"/>
      <c r="D11" s="1"/>
      <c r="E11" s="3"/>
      <c r="F11" s="4"/>
      <c r="G11" s="1"/>
      <c r="H11" s="1"/>
      <c r="I11" s="1"/>
      <c r="J11" s="1"/>
      <c r="K11" s="37"/>
      <c r="L11" s="43"/>
      <c r="M11" s="43"/>
      <c r="N11" s="1"/>
      <c r="P11" s="61">
        <f>E30/E42</f>
        <v>2.8713768115942031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x14ac:dyDescent="0.2">
      <c r="B14" s="1"/>
      <c r="C14" s="1"/>
      <c r="D14" s="1"/>
      <c r="E14" s="56" t="s">
        <v>0</v>
      </c>
      <c r="F14" s="56"/>
      <c r="G14" s="56" t="s">
        <v>3</v>
      </c>
      <c r="H14" s="56"/>
      <c r="I14" s="56"/>
      <c r="J14" s="56"/>
      <c r="K14" s="56" t="s">
        <v>0</v>
      </c>
      <c r="L14" s="56"/>
      <c r="M14" s="56" t="s">
        <v>3</v>
      </c>
      <c r="N14" s="1"/>
      <c r="P14" s="62" t="s">
        <v>1</v>
      </c>
      <c r="Q14" s="62"/>
      <c r="R14" s="62" t="s">
        <v>2</v>
      </c>
    </row>
    <row r="15" spans="2:18" ht="9.9499999999999993" customHeight="1" x14ac:dyDescent="0.2">
      <c r="B15" s="1"/>
      <c r="C15" s="1"/>
      <c r="D15" s="1"/>
      <c r="E15" s="58"/>
      <c r="F15" s="58"/>
      <c r="G15" s="58"/>
      <c r="H15" s="58"/>
      <c r="I15" s="58"/>
      <c r="J15" s="58"/>
      <c r="K15" s="58"/>
      <c r="L15" s="58"/>
      <c r="M15" s="58"/>
      <c r="N15" s="1"/>
      <c r="P15" s="58"/>
      <c r="Q15" s="58"/>
      <c r="R15" s="58"/>
    </row>
    <row r="16" spans="2:18" x14ac:dyDescent="0.2">
      <c r="B16" s="1"/>
      <c r="C16" s="1"/>
      <c r="D16" s="1"/>
      <c r="E16" s="1"/>
      <c r="F16" s="1"/>
      <c r="G16" s="1"/>
      <c r="H16" s="1"/>
      <c r="I16" s="58"/>
      <c r="J16" s="1"/>
      <c r="K16" s="1"/>
      <c r="L16" s="1"/>
      <c r="M16" s="1"/>
      <c r="N16" s="1"/>
      <c r="Q16" s="58"/>
    </row>
    <row r="17" spans="2:20" s="6" customFormat="1" ht="30.95" customHeight="1" x14ac:dyDescent="0.2">
      <c r="B17" s="3"/>
      <c r="C17" s="3"/>
      <c r="D17" s="3"/>
      <c r="E17" s="3">
        <v>15</v>
      </c>
      <c r="F17" s="3"/>
      <c r="G17" s="5">
        <v>0</v>
      </c>
      <c r="H17" s="5"/>
      <c r="I17" s="58"/>
      <c r="J17" s="3"/>
      <c r="K17" s="3">
        <v>10</v>
      </c>
      <c r="L17" s="3"/>
      <c r="M17" s="5">
        <v>0</v>
      </c>
      <c r="N17" s="3"/>
      <c r="P17" s="6">
        <f>E17-K17</f>
        <v>5</v>
      </c>
      <c r="Q17" s="58"/>
      <c r="R17" s="7">
        <f>G17-M17</f>
        <v>0</v>
      </c>
    </row>
    <row r="18" spans="2:20" s="6" customFormat="1" ht="30.95" customHeight="1" x14ac:dyDescent="0.2">
      <c r="B18" s="3"/>
      <c r="C18" s="3"/>
      <c r="D18" s="3"/>
      <c r="E18" s="3">
        <v>10</v>
      </c>
      <c r="F18" s="3"/>
      <c r="G18" s="5">
        <v>0</v>
      </c>
      <c r="H18" s="5"/>
      <c r="I18" s="58"/>
      <c r="J18" s="3"/>
      <c r="K18" s="3">
        <v>10</v>
      </c>
      <c r="L18" s="3"/>
      <c r="M18" s="5">
        <v>0</v>
      </c>
      <c r="N18" s="3"/>
      <c r="P18" s="6">
        <f>E18-K18</f>
        <v>0</v>
      </c>
      <c r="Q18" s="58"/>
      <c r="R18" s="7">
        <f>G18-M18</f>
        <v>0</v>
      </c>
    </row>
    <row r="19" spans="2:20" s="6" customFormat="1" ht="30.95" customHeight="1" x14ac:dyDescent="0.2">
      <c r="B19" s="3"/>
      <c r="C19" s="3"/>
      <c r="D19" s="3"/>
      <c r="E19" s="3">
        <v>20</v>
      </c>
      <c r="F19" s="3"/>
      <c r="G19" s="5">
        <v>0.6</v>
      </c>
      <c r="H19" s="5"/>
      <c r="I19" s="58"/>
      <c r="J19" s="3"/>
      <c r="K19" s="3">
        <v>10</v>
      </c>
      <c r="L19" s="3"/>
      <c r="M19" s="5">
        <v>0</v>
      </c>
      <c r="N19" s="3"/>
      <c r="P19" s="6">
        <f>E19-K19</f>
        <v>10</v>
      </c>
      <c r="Q19" s="58"/>
      <c r="R19" s="7">
        <f>G19-M19</f>
        <v>0.6</v>
      </c>
    </row>
    <row r="20" spans="2:20" s="6" customFormat="1" ht="30.95" customHeight="1" x14ac:dyDescent="0.2">
      <c r="B20" s="3"/>
      <c r="C20" s="3"/>
      <c r="D20" s="3"/>
      <c r="E20" s="3">
        <v>20</v>
      </c>
      <c r="F20" s="3"/>
      <c r="G20" s="5">
        <v>0</v>
      </c>
      <c r="H20" s="5"/>
      <c r="I20" s="58"/>
      <c r="J20" s="3"/>
      <c r="K20" s="3">
        <v>10</v>
      </c>
      <c r="L20" s="3"/>
      <c r="M20" s="5">
        <v>0</v>
      </c>
      <c r="N20" s="3"/>
      <c r="P20" s="6">
        <f>E20-K20</f>
        <v>10</v>
      </c>
      <c r="Q20" s="58"/>
      <c r="R20" s="7">
        <f>G20-M20</f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58"/>
      <c r="J21" s="3"/>
      <c r="K21" s="3">
        <v>0</v>
      </c>
      <c r="L21" s="3"/>
      <c r="M21" s="5">
        <v>0</v>
      </c>
      <c r="N21" s="3"/>
      <c r="P21" s="6">
        <f>E21-K21</f>
        <v>0</v>
      </c>
      <c r="Q21" s="58"/>
      <c r="R21" s="7">
        <f>G21-M21</f>
        <v>0</v>
      </c>
    </row>
    <row r="22" spans="2:20" s="6" customFormat="1" ht="30.95" customHeight="1" x14ac:dyDescent="0.2">
      <c r="B22" s="3"/>
      <c r="C22" s="3"/>
      <c r="D22" s="3"/>
      <c r="E22" s="46">
        <f>SUM(E17:E21)</f>
        <v>65</v>
      </c>
      <c r="F22" s="3"/>
      <c r="G22" s="47">
        <f>SUM(G17:G21)</f>
        <v>0.6</v>
      </c>
      <c r="H22" s="5"/>
      <c r="I22" s="58"/>
      <c r="J22" s="3"/>
      <c r="K22" s="46">
        <f>SUM(K17:K21)</f>
        <v>40</v>
      </c>
      <c r="L22" s="3"/>
      <c r="M22" s="47">
        <f>SUM(M17:M21)</f>
        <v>0</v>
      </c>
      <c r="N22" s="3"/>
      <c r="P22" s="6">
        <f>SUM(P17:P21)</f>
        <v>25</v>
      </c>
      <c r="Q22" s="58"/>
      <c r="R22" s="7">
        <f>SUM(R17:R21)</f>
        <v>0.6</v>
      </c>
    </row>
    <row r="23" spans="2:20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</row>
    <row r="24" spans="2:20" ht="30.95" customHeight="1" x14ac:dyDescent="0.2">
      <c r="B24" s="1"/>
      <c r="C24" s="1"/>
      <c r="D24" s="1"/>
      <c r="E24" s="59" t="s">
        <v>3</v>
      </c>
      <c r="F24" s="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">
      <c r="B25" s="1"/>
      <c r="C25" s="1"/>
      <c r="D25" s="1"/>
      <c r="E25" s="5">
        <v>1100</v>
      </c>
      <c r="F25" s="1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2400</v>
      </c>
      <c r="F26" s="11"/>
      <c r="G26" s="1"/>
      <c r="H26" s="1"/>
      <c r="I26" s="1"/>
      <c r="J26" s="1"/>
      <c r="K26" s="1"/>
      <c r="L26" s="10"/>
      <c r="M26" s="10"/>
      <c r="N26" s="1"/>
    </row>
    <row r="27" spans="2:20" ht="30.95" customHeight="1" x14ac:dyDescent="0.25">
      <c r="B27" s="1"/>
      <c r="C27" s="12"/>
      <c r="D27" s="1"/>
      <c r="E27" s="5">
        <v>11000</v>
      </c>
      <c r="F27" s="11"/>
      <c r="G27" s="27"/>
      <c r="H27" s="28"/>
      <c r="I27" s="28"/>
      <c r="J27" s="28"/>
      <c r="K27" s="1"/>
      <c r="L27" s="1"/>
      <c r="M27" s="1"/>
      <c r="N27" s="1"/>
      <c r="O27" s="24"/>
      <c r="P27" s="24"/>
      <c r="Q27" s="24"/>
      <c r="R27" s="24"/>
      <c r="S27" s="24"/>
      <c r="T27" s="24"/>
    </row>
    <row r="28" spans="2:20" ht="30.95" customHeight="1" x14ac:dyDescent="0.25">
      <c r="B28" s="1"/>
      <c r="C28" s="12"/>
      <c r="D28" s="1"/>
      <c r="E28" s="5">
        <v>1350</v>
      </c>
      <c r="F28" s="11"/>
      <c r="G28" s="71" t="s">
        <v>6</v>
      </c>
      <c r="H28" s="72"/>
      <c r="I28" s="72"/>
      <c r="J28" s="72"/>
      <c r="K28" s="72"/>
      <c r="L28" s="76"/>
      <c r="M28" s="76"/>
      <c r="N28" s="1"/>
      <c r="O28" s="24"/>
      <c r="P28" s="25"/>
      <c r="Q28" s="24"/>
      <c r="R28" s="25"/>
      <c r="S28" s="24"/>
      <c r="T28" s="24"/>
    </row>
    <row r="29" spans="2:20" ht="30.95" customHeight="1" x14ac:dyDescent="0.25">
      <c r="B29" s="1"/>
      <c r="C29" s="12"/>
      <c r="D29" s="1"/>
      <c r="E29" s="5">
        <v>0</v>
      </c>
      <c r="F29" s="11"/>
      <c r="G29" s="71" t="s">
        <v>6</v>
      </c>
      <c r="H29" s="72"/>
      <c r="I29" s="72"/>
      <c r="J29" s="72"/>
      <c r="K29" s="72"/>
      <c r="L29" s="76"/>
      <c r="M29" s="76"/>
      <c r="N29" s="1"/>
      <c r="O29" s="24"/>
      <c r="P29" s="25"/>
      <c r="Q29" s="24"/>
      <c r="R29" s="25"/>
      <c r="S29" s="24"/>
      <c r="T29" s="24"/>
    </row>
    <row r="30" spans="2:20" s="16" customFormat="1" ht="30.95" customHeight="1" x14ac:dyDescent="0.25">
      <c r="B30" s="13"/>
      <c r="C30" s="13"/>
      <c r="D30" s="13"/>
      <c r="E30" s="47">
        <f>SUM(E25:E29)</f>
        <v>15850</v>
      </c>
      <c r="F30" s="14"/>
      <c r="G30" s="15"/>
      <c r="H30" s="15"/>
      <c r="I30" s="15"/>
      <c r="J30" s="15"/>
      <c r="K30" s="15"/>
      <c r="L30" s="15"/>
      <c r="M30" s="15"/>
      <c r="N30" s="13"/>
      <c r="O30" s="26"/>
      <c r="P30" s="26"/>
      <c r="Q30" s="26"/>
      <c r="R30" s="26"/>
      <c r="S30" s="26"/>
      <c r="T30" s="26"/>
    </row>
    <row r="31" spans="2:20" x14ac:dyDescent="0.2">
      <c r="B31" s="1"/>
      <c r="C31" s="1"/>
      <c r="D31" s="1"/>
      <c r="E31" s="1"/>
      <c r="F31" s="1"/>
      <c r="G31" s="1"/>
      <c r="H31" s="1"/>
      <c r="I31" s="1"/>
      <c r="J31" s="10"/>
      <c r="K31" s="1"/>
      <c r="L31" s="1"/>
      <c r="M31" s="1"/>
      <c r="N31" s="1"/>
    </row>
    <row r="32" spans="2:20" ht="30.95" customHeight="1" x14ac:dyDescent="0.2">
      <c r="B32" s="1"/>
      <c r="C32" s="1"/>
      <c r="D32" s="1"/>
      <c r="E32" s="59" t="s">
        <v>3</v>
      </c>
      <c r="F32" s="1"/>
      <c r="G32" s="10"/>
      <c r="H32" s="10"/>
      <c r="I32" s="10"/>
      <c r="J32" s="10"/>
      <c r="K32" s="10"/>
      <c r="L32" s="10"/>
      <c r="M32" s="10"/>
      <c r="N32" s="1"/>
    </row>
    <row r="33" spans="2:20" ht="30.95" customHeight="1" x14ac:dyDescent="0.2">
      <c r="B33" s="1"/>
      <c r="C33" s="1"/>
      <c r="D33" s="1"/>
      <c r="E33" s="5">
        <v>800</v>
      </c>
      <c r="F33" s="11"/>
      <c r="G33" s="10"/>
      <c r="H33" s="10"/>
      <c r="I33" s="10"/>
      <c r="J33" s="10"/>
      <c r="K33" s="10"/>
      <c r="L33" s="10"/>
      <c r="M33" s="10"/>
      <c r="N33" s="1"/>
    </row>
    <row r="34" spans="2:20" ht="30.95" customHeight="1" x14ac:dyDescent="0.25">
      <c r="B34" s="1"/>
      <c r="C34" s="12"/>
      <c r="D34" s="1"/>
      <c r="E34" s="5">
        <v>400</v>
      </c>
      <c r="F34" s="11"/>
      <c r="G34" s="71" t="s">
        <v>6</v>
      </c>
      <c r="H34" s="72"/>
      <c r="I34" s="72"/>
      <c r="J34" s="72"/>
      <c r="K34" s="72"/>
      <c r="L34" s="73"/>
      <c r="M34" s="73"/>
      <c r="N34" s="1"/>
      <c r="O34" s="24"/>
      <c r="P34" s="25"/>
      <c r="Q34" s="24"/>
      <c r="R34" s="25"/>
      <c r="S34" s="24"/>
      <c r="T34" s="24"/>
    </row>
    <row r="35" spans="2:20" ht="30.95" customHeight="1" x14ac:dyDescent="0.25">
      <c r="B35" s="1"/>
      <c r="C35" s="12"/>
      <c r="D35" s="1"/>
      <c r="E35" s="5">
        <v>0</v>
      </c>
      <c r="F35" s="11"/>
      <c r="G35" s="71" t="s">
        <v>6</v>
      </c>
      <c r="H35" s="72"/>
      <c r="I35" s="72"/>
      <c r="J35" s="72"/>
      <c r="K35" s="72"/>
      <c r="L35" s="73"/>
      <c r="M35" s="73"/>
      <c r="N35" s="1"/>
      <c r="O35" s="24"/>
      <c r="P35" s="25"/>
      <c r="Q35" s="24"/>
      <c r="R35" s="25"/>
      <c r="S35" s="24"/>
      <c r="T35" s="24"/>
    </row>
    <row r="36" spans="2:20" s="16" customFormat="1" ht="30.95" customHeight="1" x14ac:dyDescent="0.25">
      <c r="B36" s="13"/>
      <c r="C36" s="13"/>
      <c r="D36" s="13"/>
      <c r="E36" s="47">
        <f>SUM(E33:E35)</f>
        <v>1200</v>
      </c>
      <c r="F36" s="14"/>
      <c r="G36" s="15"/>
      <c r="H36" s="15"/>
      <c r="I36" s="15"/>
      <c r="J36" s="15"/>
      <c r="K36" s="15"/>
      <c r="L36" s="15"/>
      <c r="M36" s="15"/>
      <c r="N36" s="13"/>
      <c r="O36" s="26"/>
      <c r="P36" s="26"/>
      <c r="Q36" s="26"/>
      <c r="R36" s="26"/>
      <c r="S36" s="26"/>
      <c r="T36" s="26"/>
    </row>
    <row r="37" spans="2:20" ht="12" customHeight="1" x14ac:dyDescent="0.2">
      <c r="B37" s="1"/>
      <c r="C37" s="1"/>
      <c r="D37" s="1"/>
      <c r="E37" s="1"/>
      <c r="F37" s="1"/>
      <c r="G37" s="10"/>
      <c r="H37" s="10"/>
      <c r="I37" s="10"/>
      <c r="J37" s="10"/>
      <c r="K37" s="10"/>
      <c r="L37" s="10"/>
      <c r="M37" s="1"/>
      <c r="N37" s="1"/>
    </row>
    <row r="38" spans="2:20" ht="30.95" customHeight="1" x14ac:dyDescent="0.2">
      <c r="B38" s="1"/>
      <c r="C38" s="1"/>
      <c r="D38" s="1"/>
      <c r="E38" s="59" t="s">
        <v>3</v>
      </c>
      <c r="F38" s="1"/>
      <c r="G38" s="10"/>
      <c r="H38" s="10"/>
      <c r="I38" s="10"/>
      <c r="J38" s="10"/>
      <c r="K38" s="10"/>
      <c r="L38" s="10"/>
      <c r="M38" s="1"/>
      <c r="N38" s="1"/>
    </row>
    <row r="39" spans="2:20" ht="30.95" customHeight="1" x14ac:dyDescent="0.2">
      <c r="B39" s="1"/>
      <c r="C39" s="1"/>
      <c r="D39" s="1"/>
      <c r="E39" s="52">
        <f>P22/60*E10+R22-E36/12/E9/E8</f>
        <v>4.5999999999999996</v>
      </c>
      <c r="F39" s="1"/>
      <c r="G39" s="10"/>
      <c r="H39" s="10"/>
      <c r="I39" s="10"/>
      <c r="J39" s="10"/>
      <c r="K39" s="10"/>
      <c r="L39" s="10"/>
      <c r="M39" s="10"/>
      <c r="N39" s="1"/>
    </row>
    <row r="40" spans="2:20" ht="30.95" customHeight="1" x14ac:dyDescent="0.2">
      <c r="B40" s="1"/>
      <c r="C40" s="1"/>
      <c r="D40" s="1"/>
      <c r="E40" s="52">
        <f>P22/60*E10*E8+R22*E8-E36/12/E9</f>
        <v>23</v>
      </c>
      <c r="F40" s="1"/>
      <c r="G40" s="1"/>
      <c r="H40" s="1"/>
      <c r="I40" s="1"/>
      <c r="J40" s="1"/>
      <c r="K40" s="10"/>
      <c r="L40" s="10"/>
      <c r="M40" s="10"/>
      <c r="N40" s="1"/>
    </row>
    <row r="41" spans="2:20" ht="30.95" customHeight="1" x14ac:dyDescent="0.2">
      <c r="B41" s="1"/>
      <c r="C41" s="1"/>
      <c r="D41" s="1"/>
      <c r="E41" s="52">
        <f>P22/60*E10*E8*E9+R22*E8*E9-E36/12</f>
        <v>460</v>
      </c>
      <c r="F41" s="1"/>
      <c r="G41" s="10"/>
      <c r="H41" s="10"/>
      <c r="I41" s="10"/>
      <c r="J41" s="10"/>
      <c r="K41" s="10"/>
      <c r="L41" s="10"/>
      <c r="M41" s="10"/>
      <c r="N41" s="1"/>
    </row>
    <row r="42" spans="2:20" ht="30.95" customHeight="1" x14ac:dyDescent="0.45">
      <c r="B42" s="1"/>
      <c r="C42" s="1"/>
      <c r="D42" s="1"/>
      <c r="E42" s="53">
        <f>P22/60*E10*E8*E9*12+R22*E8*E9*12-E36</f>
        <v>5520</v>
      </c>
      <c r="F42" s="1"/>
      <c r="G42" s="67"/>
      <c r="H42" s="68"/>
      <c r="I42" s="68"/>
      <c r="J42" s="68"/>
      <c r="K42" s="10"/>
      <c r="L42" s="10"/>
      <c r="M42" s="10"/>
      <c r="N42" s="1"/>
    </row>
    <row r="43" spans="2:20" ht="8.25" customHeight="1" x14ac:dyDescent="0.45">
      <c r="B43" s="1"/>
      <c r="C43" s="1"/>
      <c r="D43" s="1"/>
      <c r="E43" s="18"/>
      <c r="F43" s="1"/>
      <c r="G43" s="39"/>
      <c r="H43" s="38"/>
      <c r="I43" s="38"/>
      <c r="J43" s="38"/>
      <c r="K43" s="10"/>
      <c r="L43" s="10"/>
      <c r="M43" s="30"/>
    </row>
    <row r="44" spans="2:20" ht="45" customHeight="1" x14ac:dyDescent="0.45">
      <c r="B44" s="1"/>
      <c r="C44" s="74">
        <f>P11*365</f>
        <v>1048.0525362318842</v>
      </c>
      <c r="D44" s="77"/>
      <c r="E44" s="77"/>
      <c r="F44" s="77"/>
      <c r="G44" s="75">
        <f>P11*365</f>
        <v>1048.0525362318842</v>
      </c>
      <c r="H44" s="78"/>
      <c r="I44" s="78"/>
      <c r="J44" s="78"/>
      <c r="K44" s="10"/>
      <c r="L44" s="10"/>
      <c r="M44" s="30"/>
    </row>
    <row r="45" spans="2:20" x14ac:dyDescent="0.2">
      <c r="B45" s="1"/>
      <c r="C45" s="1"/>
      <c r="D45" s="1"/>
      <c r="E45" s="1"/>
      <c r="F45" s="1"/>
      <c r="G45" s="10"/>
      <c r="H45" s="10"/>
      <c r="I45" s="10"/>
      <c r="J45" s="10"/>
      <c r="K45" s="10"/>
      <c r="L45" s="10"/>
      <c r="M45" s="19"/>
    </row>
    <row r="46" spans="2:20" ht="23.25" customHeight="1" x14ac:dyDescent="0.2"/>
    <row r="48" spans="2:20" x14ac:dyDescent="0.2">
      <c r="D48" s="20"/>
    </row>
    <row r="49" spans="4:4" x14ac:dyDescent="0.2">
      <c r="D49" s="21"/>
    </row>
    <row r="50" spans="4:4" x14ac:dyDescent="0.2">
      <c r="D50" s="22"/>
    </row>
  </sheetData>
  <mergeCells count="8">
    <mergeCell ref="K10:M10"/>
    <mergeCell ref="G29:M29"/>
    <mergeCell ref="G35:M35"/>
    <mergeCell ref="G42:J42"/>
    <mergeCell ref="C44:F44"/>
    <mergeCell ref="G44:J44"/>
    <mergeCell ref="G34:M34"/>
    <mergeCell ref="G28:M28"/>
  </mergeCells>
  <pageMargins left="0.47244094488188981" right="0.70866141732283472" top="0.43307086614173229" bottom="0.78740157480314965" header="0.31496062992125984" footer="0.31496062992125984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"/>
  <sheetViews>
    <sheetView showGridLines="0" zoomScaleNormal="100" workbookViewId="0">
      <selection activeCell="P31" sqref="P31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0.52258064516129032</v>
      </c>
      <c r="N8" s="1"/>
      <c r="P8" s="60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52.258064516129032</v>
      </c>
      <c r="N9" s="42"/>
      <c r="O9" s="41"/>
      <c r="P9" s="61">
        <f>E41/E29</f>
        <v>0.52258064516129032</v>
      </c>
    </row>
    <row r="10" spans="2:18" ht="30.95" customHeight="1" x14ac:dyDescent="0.25">
      <c r="B10" s="1"/>
      <c r="C10" s="1"/>
      <c r="D10" s="1"/>
      <c r="E10" s="3">
        <v>12</v>
      </c>
      <c r="F10" s="4"/>
      <c r="G10" s="1"/>
      <c r="H10" s="1"/>
      <c r="I10" s="1"/>
      <c r="J10" s="1"/>
      <c r="K10" s="69"/>
      <c r="L10" s="70"/>
      <c r="M10" s="70"/>
      <c r="N10" s="1"/>
      <c r="P10" s="60" t="s">
        <v>5</v>
      </c>
    </row>
    <row r="11" spans="2:18" ht="30.95" customHeight="1" x14ac:dyDescent="0.2">
      <c r="B11" s="1"/>
      <c r="C11" s="1"/>
      <c r="D11" s="1"/>
      <c r="E11" s="3"/>
      <c r="F11" s="4"/>
      <c r="G11" s="1"/>
      <c r="H11" s="1"/>
      <c r="I11" s="1"/>
      <c r="J11" s="1"/>
      <c r="K11" s="34"/>
      <c r="L11" s="43"/>
      <c r="M11" s="43"/>
      <c r="N11" s="1"/>
      <c r="P11" s="61">
        <f>E29/E41</f>
        <v>1.9135802469135803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x14ac:dyDescent="0.2">
      <c r="B14" s="1"/>
      <c r="C14" s="1"/>
      <c r="D14" s="1"/>
      <c r="E14" s="56" t="s">
        <v>0</v>
      </c>
      <c r="F14" s="1"/>
      <c r="G14" s="56" t="s">
        <v>3</v>
      </c>
      <c r="H14" s="1"/>
      <c r="I14" s="1"/>
      <c r="J14" s="1"/>
      <c r="K14" s="56" t="s">
        <v>0</v>
      </c>
      <c r="L14" s="1"/>
      <c r="M14" s="56" t="s">
        <v>3</v>
      </c>
      <c r="N14" s="1"/>
      <c r="P14" s="62" t="s">
        <v>1</v>
      </c>
      <c r="Q14" s="63"/>
      <c r="R14" s="62" t="s">
        <v>2</v>
      </c>
    </row>
    <row r="15" spans="2:18" ht="9.9499999999999993" customHeight="1" x14ac:dyDescent="0.2">
      <c r="B15" s="1"/>
      <c r="C15" s="1"/>
      <c r="D15" s="1"/>
      <c r="E15" s="58"/>
      <c r="F15" s="58"/>
      <c r="G15" s="58"/>
      <c r="H15" s="58"/>
      <c r="I15" s="58"/>
      <c r="J15" s="58"/>
      <c r="K15" s="58"/>
      <c r="L15" s="58"/>
      <c r="M15" s="58"/>
      <c r="N15" s="1"/>
      <c r="P15" s="58"/>
      <c r="Q15" s="58"/>
      <c r="R15" s="58"/>
    </row>
    <row r="16" spans="2:18" x14ac:dyDescent="0.2">
      <c r="B16" s="1"/>
      <c r="C16" s="1"/>
      <c r="D16" s="1"/>
      <c r="E16" s="1"/>
      <c r="F16" s="1"/>
      <c r="G16" s="1"/>
      <c r="H16" s="1"/>
      <c r="I16" s="58"/>
      <c r="J16" s="1"/>
      <c r="K16" s="1"/>
      <c r="L16" s="1"/>
      <c r="M16" s="1"/>
      <c r="N16" s="1"/>
      <c r="Q16" s="58"/>
    </row>
    <row r="17" spans="2:20" s="6" customFormat="1" ht="30.95" customHeight="1" x14ac:dyDescent="0.2">
      <c r="B17" s="3"/>
      <c r="C17" s="3"/>
      <c r="D17" s="3"/>
      <c r="E17" s="3">
        <v>30</v>
      </c>
      <c r="F17" s="3"/>
      <c r="G17" s="5">
        <v>0</v>
      </c>
      <c r="H17" s="5"/>
      <c r="I17" s="58"/>
      <c r="J17" s="3"/>
      <c r="K17" s="3">
        <v>30</v>
      </c>
      <c r="L17" s="3"/>
      <c r="M17" s="5">
        <v>0</v>
      </c>
      <c r="N17" s="3"/>
      <c r="P17" s="6">
        <f>E17-K17</f>
        <v>0</v>
      </c>
      <c r="Q17" s="58"/>
      <c r="R17" s="7">
        <f>G17-M17</f>
        <v>0</v>
      </c>
    </row>
    <row r="18" spans="2:20" s="6" customFormat="1" ht="30.95" customHeight="1" x14ac:dyDescent="0.2">
      <c r="B18" s="3"/>
      <c r="C18" s="3"/>
      <c r="D18" s="3"/>
      <c r="E18" s="3">
        <v>15</v>
      </c>
      <c r="F18" s="3"/>
      <c r="G18" s="5">
        <v>1</v>
      </c>
      <c r="H18" s="5"/>
      <c r="I18" s="58"/>
      <c r="J18" s="3"/>
      <c r="K18" s="3">
        <v>0</v>
      </c>
      <c r="L18" s="3"/>
      <c r="M18" s="5">
        <v>0</v>
      </c>
      <c r="N18" s="3"/>
      <c r="P18" s="6">
        <f>E18-K18</f>
        <v>15</v>
      </c>
      <c r="Q18" s="58"/>
      <c r="R18" s="7">
        <f>G18-M18</f>
        <v>1</v>
      </c>
    </row>
    <row r="19" spans="2:20" s="6" customFormat="1" ht="30.95" customHeight="1" x14ac:dyDescent="0.2">
      <c r="B19" s="3"/>
      <c r="C19" s="3"/>
      <c r="D19" s="3"/>
      <c r="E19" s="3">
        <v>10</v>
      </c>
      <c r="F19" s="3"/>
      <c r="G19" s="5">
        <v>0</v>
      </c>
      <c r="H19" s="5"/>
      <c r="I19" s="58"/>
      <c r="J19" s="3"/>
      <c r="K19" s="3">
        <v>0</v>
      </c>
      <c r="L19" s="3"/>
      <c r="M19" s="5">
        <v>0</v>
      </c>
      <c r="N19" s="3"/>
      <c r="P19" s="6">
        <f>E19-K19</f>
        <v>10</v>
      </c>
      <c r="Q19" s="58"/>
      <c r="R19" s="7">
        <f>G19-M19</f>
        <v>0</v>
      </c>
    </row>
    <row r="20" spans="2:20" s="6" customFormat="1" ht="30.95" customHeight="1" x14ac:dyDescent="0.2">
      <c r="B20" s="3"/>
      <c r="C20" s="3"/>
      <c r="D20" s="3"/>
      <c r="E20" s="3">
        <v>20</v>
      </c>
      <c r="F20" s="3"/>
      <c r="G20" s="5">
        <v>0</v>
      </c>
      <c r="H20" s="5"/>
      <c r="I20" s="58"/>
      <c r="J20" s="3"/>
      <c r="K20" s="3">
        <v>10</v>
      </c>
      <c r="L20" s="3"/>
      <c r="M20" s="5">
        <v>0</v>
      </c>
      <c r="N20" s="3"/>
      <c r="P20" s="6">
        <f>E20-K20</f>
        <v>10</v>
      </c>
      <c r="Q20" s="58"/>
      <c r="R20" s="7">
        <f>G20-M20</f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58"/>
      <c r="J21" s="3"/>
      <c r="K21" s="3">
        <v>0</v>
      </c>
      <c r="L21" s="3"/>
      <c r="M21" s="5">
        <v>0</v>
      </c>
      <c r="N21" s="3"/>
      <c r="P21" s="6">
        <f>E21-K21</f>
        <v>0</v>
      </c>
      <c r="Q21" s="58"/>
      <c r="R21" s="7">
        <f>G21-M21</f>
        <v>0</v>
      </c>
    </row>
    <row r="22" spans="2:20" s="49" customFormat="1" ht="30.95" customHeight="1" x14ac:dyDescent="0.2">
      <c r="B22" s="45"/>
      <c r="C22" s="45"/>
      <c r="D22" s="45"/>
      <c r="E22" s="46">
        <f>SUM(E17:E21)</f>
        <v>75</v>
      </c>
      <c r="F22" s="45"/>
      <c r="G22" s="47">
        <f>SUM(G17:G21)</f>
        <v>1</v>
      </c>
      <c r="H22" s="48"/>
      <c r="I22" s="58"/>
      <c r="J22" s="45"/>
      <c r="K22" s="46">
        <f>SUM(K17:K21)</f>
        <v>40</v>
      </c>
      <c r="L22" s="45"/>
      <c r="M22" s="47">
        <f>SUM(M17:M21)</f>
        <v>0</v>
      </c>
      <c r="N22" s="45"/>
      <c r="P22" s="50">
        <f>SUM(P17:P21)</f>
        <v>35</v>
      </c>
      <c r="Q22" s="58"/>
      <c r="R22" s="51">
        <f>SUM(R17:R21)</f>
        <v>1</v>
      </c>
    </row>
    <row r="23" spans="2:20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</row>
    <row r="24" spans="2:20" ht="30.95" customHeight="1" x14ac:dyDescent="0.2">
      <c r="B24" s="1"/>
      <c r="C24" s="1"/>
      <c r="D24" s="1"/>
      <c r="E24" s="59" t="s">
        <v>3</v>
      </c>
      <c r="F24" s="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">
      <c r="B25" s="1"/>
      <c r="C25" s="1"/>
      <c r="D25" s="1"/>
      <c r="E25" s="5">
        <v>7000</v>
      </c>
      <c r="F25" s="1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5000</v>
      </c>
      <c r="F26" s="11"/>
      <c r="G26" s="1"/>
      <c r="H26" s="1"/>
      <c r="I26" s="1"/>
      <c r="J26" s="1"/>
      <c r="K26" s="1"/>
      <c r="L26" s="10"/>
      <c r="M26" s="10"/>
      <c r="N26" s="1"/>
    </row>
    <row r="27" spans="2:20" ht="30.95" customHeight="1" x14ac:dyDescent="0.25">
      <c r="B27" s="1"/>
      <c r="C27" s="12"/>
      <c r="D27" s="1"/>
      <c r="E27" s="5">
        <v>3500</v>
      </c>
      <c r="F27" s="11"/>
      <c r="G27" s="71" t="s">
        <v>6</v>
      </c>
      <c r="H27" s="72"/>
      <c r="I27" s="72"/>
      <c r="J27" s="72"/>
      <c r="K27" s="72"/>
      <c r="L27" s="76"/>
      <c r="M27" s="76"/>
      <c r="N27" s="1"/>
      <c r="O27" s="24"/>
      <c r="P27" s="25"/>
      <c r="Q27" s="24"/>
      <c r="R27" s="25"/>
      <c r="S27" s="24"/>
      <c r="T27" s="24"/>
    </row>
    <row r="28" spans="2:20" ht="30.95" customHeight="1" x14ac:dyDescent="0.25">
      <c r="B28" s="1"/>
      <c r="C28" s="12"/>
      <c r="D28" s="1"/>
      <c r="E28" s="5">
        <v>0</v>
      </c>
      <c r="F28" s="11"/>
      <c r="G28" s="71" t="s">
        <v>6</v>
      </c>
      <c r="H28" s="72"/>
      <c r="I28" s="72"/>
      <c r="J28" s="72"/>
      <c r="K28" s="72"/>
      <c r="L28" s="76"/>
      <c r="M28" s="76"/>
      <c r="N28" s="1"/>
      <c r="O28" s="24"/>
      <c r="P28" s="25"/>
      <c r="Q28" s="24"/>
      <c r="R28" s="25"/>
      <c r="S28" s="24"/>
      <c r="T28" s="24"/>
    </row>
    <row r="29" spans="2:20" s="16" customFormat="1" ht="30.95" customHeight="1" x14ac:dyDescent="0.25">
      <c r="B29" s="13"/>
      <c r="C29" s="13"/>
      <c r="D29" s="13"/>
      <c r="E29" s="47">
        <f>SUM(E25:E28)</f>
        <v>15500</v>
      </c>
      <c r="F29" s="14"/>
      <c r="G29" s="15"/>
      <c r="H29" s="15"/>
      <c r="I29" s="15"/>
      <c r="J29" s="15"/>
      <c r="K29" s="15"/>
      <c r="L29" s="15"/>
      <c r="M29" s="15"/>
      <c r="N29" s="13"/>
      <c r="O29" s="26"/>
      <c r="P29" s="26"/>
      <c r="Q29" s="26"/>
      <c r="R29" s="26"/>
      <c r="S29" s="26"/>
      <c r="T29" s="26"/>
    </row>
    <row r="30" spans="2:20" x14ac:dyDescent="0.2">
      <c r="B30" s="1"/>
      <c r="C30" s="1"/>
      <c r="D30" s="1"/>
      <c r="E30" s="1"/>
      <c r="F30" s="1"/>
      <c r="G30" s="1"/>
      <c r="H30" s="1"/>
      <c r="I30" s="1"/>
      <c r="J30" s="10"/>
      <c r="K30" s="1"/>
      <c r="L30" s="1"/>
      <c r="M30" s="1"/>
      <c r="N30" s="1"/>
    </row>
    <row r="31" spans="2:20" ht="30.95" customHeight="1" x14ac:dyDescent="0.2">
      <c r="B31" s="1"/>
      <c r="C31" s="1"/>
      <c r="D31" s="1"/>
      <c r="E31" s="59" t="s">
        <v>3</v>
      </c>
      <c r="F31" s="1"/>
      <c r="G31" s="10"/>
      <c r="H31" s="10"/>
      <c r="I31" s="10"/>
      <c r="J31" s="10"/>
      <c r="K31" s="10"/>
      <c r="L31" s="10"/>
      <c r="M31" s="10"/>
      <c r="N31" s="1"/>
    </row>
    <row r="32" spans="2:20" ht="30.95" customHeight="1" x14ac:dyDescent="0.2">
      <c r="B32" s="1"/>
      <c r="C32" s="1"/>
      <c r="D32" s="1"/>
      <c r="E32" s="5">
        <v>750</v>
      </c>
      <c r="F32" s="11"/>
      <c r="G32" s="10"/>
      <c r="H32" s="10"/>
      <c r="I32" s="10"/>
      <c r="J32" s="10"/>
      <c r="K32" s="10"/>
      <c r="L32" s="10"/>
      <c r="M32" s="10"/>
      <c r="N32" s="1"/>
    </row>
    <row r="33" spans="2:20" ht="30.95" customHeight="1" x14ac:dyDescent="0.25">
      <c r="B33" s="1"/>
      <c r="C33" s="12"/>
      <c r="D33" s="1"/>
      <c r="E33" s="5">
        <v>750</v>
      </c>
      <c r="F33" s="11"/>
      <c r="G33" s="71" t="s">
        <v>6</v>
      </c>
      <c r="H33" s="72"/>
      <c r="I33" s="72"/>
      <c r="J33" s="72"/>
      <c r="K33" s="72"/>
      <c r="L33" s="73"/>
      <c r="M33" s="73"/>
      <c r="N33" s="1"/>
      <c r="O33" s="24"/>
      <c r="P33" s="25"/>
      <c r="Q33" s="24"/>
      <c r="R33" s="25"/>
      <c r="S33" s="24"/>
      <c r="T33" s="24"/>
    </row>
    <row r="34" spans="2:20" ht="30.95" customHeight="1" x14ac:dyDescent="0.25">
      <c r="B34" s="1"/>
      <c r="C34" s="12"/>
      <c r="D34" s="1"/>
      <c r="E34" s="5">
        <v>0</v>
      </c>
      <c r="F34" s="11"/>
      <c r="G34" s="71" t="s">
        <v>6</v>
      </c>
      <c r="H34" s="72"/>
      <c r="I34" s="72"/>
      <c r="J34" s="72"/>
      <c r="K34" s="72"/>
      <c r="L34" s="73"/>
      <c r="M34" s="73"/>
      <c r="N34" s="1"/>
      <c r="O34" s="24"/>
      <c r="P34" s="25"/>
      <c r="Q34" s="24"/>
      <c r="R34" s="25"/>
      <c r="S34" s="24"/>
      <c r="T34" s="24"/>
    </row>
    <row r="35" spans="2:20" s="16" customFormat="1" ht="30.95" customHeight="1" x14ac:dyDescent="0.25">
      <c r="B35" s="13"/>
      <c r="C35" s="13"/>
      <c r="D35" s="13"/>
      <c r="E35" s="47">
        <f>SUM(E32:E34)</f>
        <v>1500</v>
      </c>
      <c r="F35" s="14"/>
      <c r="G35" s="15"/>
      <c r="H35" s="15"/>
      <c r="I35" s="15"/>
      <c r="J35" s="15"/>
      <c r="K35" s="15"/>
      <c r="L35" s="15"/>
      <c r="M35" s="15"/>
      <c r="N35" s="13"/>
      <c r="O35" s="26"/>
      <c r="P35" s="26"/>
      <c r="Q35" s="26"/>
      <c r="R35" s="26"/>
      <c r="S35" s="26"/>
      <c r="T35" s="26"/>
    </row>
    <row r="36" spans="2:20" ht="12" customHeight="1" x14ac:dyDescent="0.2">
      <c r="B36" s="1"/>
      <c r="C36" s="1"/>
      <c r="D36" s="1"/>
      <c r="E36" s="1"/>
      <c r="F36" s="1"/>
      <c r="G36" s="10"/>
      <c r="H36" s="10"/>
      <c r="I36" s="10"/>
      <c r="J36" s="10"/>
      <c r="K36" s="10"/>
      <c r="L36" s="10"/>
      <c r="M36" s="1"/>
      <c r="N36" s="1"/>
    </row>
    <row r="37" spans="2:20" ht="30.95" customHeight="1" x14ac:dyDescent="0.2">
      <c r="B37" s="1"/>
      <c r="C37" s="1"/>
      <c r="D37" s="1"/>
      <c r="E37" s="59" t="s">
        <v>3</v>
      </c>
      <c r="F37" s="1"/>
      <c r="G37" s="10"/>
      <c r="H37" s="10"/>
      <c r="I37" s="10"/>
      <c r="J37" s="10"/>
      <c r="K37" s="10"/>
      <c r="L37" s="10"/>
      <c r="M37" s="1"/>
      <c r="N37" s="1"/>
    </row>
    <row r="38" spans="2:20" ht="30.95" customHeight="1" x14ac:dyDescent="0.2">
      <c r="B38" s="1"/>
      <c r="C38" s="1"/>
      <c r="D38" s="1"/>
      <c r="E38" s="17">
        <f>P22/60*E10+R22-E35/12/E9/E8</f>
        <v>6.75</v>
      </c>
      <c r="F38" s="1"/>
      <c r="G38" s="10"/>
      <c r="H38" s="10"/>
      <c r="I38" s="10"/>
      <c r="J38" s="10"/>
      <c r="K38" s="10"/>
      <c r="L38" s="10"/>
      <c r="M38" s="10"/>
      <c r="N38" s="1"/>
    </row>
    <row r="39" spans="2:20" ht="30.95" customHeight="1" x14ac:dyDescent="0.2">
      <c r="B39" s="1"/>
      <c r="C39" s="1"/>
      <c r="D39" s="1"/>
      <c r="E39" s="17">
        <f>P22/60*E10*E8+R22*E8-E35/12/E9</f>
        <v>33.75</v>
      </c>
      <c r="F39" s="1"/>
      <c r="G39" s="1"/>
      <c r="H39" s="1"/>
      <c r="I39" s="1"/>
      <c r="J39" s="1"/>
      <c r="K39" s="10"/>
      <c r="L39" s="10"/>
      <c r="M39" s="10"/>
      <c r="N39" s="1"/>
    </row>
    <row r="40" spans="2:20" ht="30.95" customHeight="1" x14ac:dyDescent="0.2">
      <c r="B40" s="1"/>
      <c r="C40" s="1"/>
      <c r="D40" s="1"/>
      <c r="E40" s="17">
        <f>P22/60*E10*E8*E9+R22*E8*E9-E35/12</f>
        <v>675</v>
      </c>
      <c r="F40" s="1"/>
      <c r="G40" s="10"/>
      <c r="H40" s="10"/>
      <c r="I40" s="10"/>
      <c r="J40" s="10"/>
      <c r="K40" s="10"/>
      <c r="L40" s="10"/>
      <c r="M40" s="10"/>
      <c r="N40" s="1"/>
    </row>
    <row r="41" spans="2:20" ht="30.95" customHeight="1" x14ac:dyDescent="0.45">
      <c r="B41" s="1"/>
      <c r="C41" s="1"/>
      <c r="D41" s="1"/>
      <c r="E41" s="53">
        <f>P22/60*E10*E8*E9*12+R22*E8*E9*12-E35</f>
        <v>8100</v>
      </c>
      <c r="F41" s="1"/>
      <c r="G41" s="67"/>
      <c r="H41" s="68"/>
      <c r="I41" s="68"/>
      <c r="J41" s="68"/>
      <c r="K41" s="10"/>
      <c r="L41" s="10"/>
      <c r="M41" s="10"/>
      <c r="N41" s="1"/>
    </row>
    <row r="42" spans="2:20" ht="8.25" customHeight="1" x14ac:dyDescent="0.45">
      <c r="B42" s="1"/>
      <c r="C42" s="1"/>
      <c r="D42" s="1"/>
      <c r="E42" s="18"/>
      <c r="F42" s="1"/>
      <c r="G42" s="36"/>
      <c r="H42" s="35"/>
      <c r="I42" s="35"/>
      <c r="J42" s="35"/>
      <c r="K42" s="10"/>
      <c r="L42" s="10"/>
      <c r="M42" s="30"/>
    </row>
    <row r="43" spans="2:20" ht="45" customHeight="1" x14ac:dyDescent="0.45">
      <c r="B43" s="1"/>
      <c r="C43" s="74">
        <f>P11*365</f>
        <v>698.45679012345681</v>
      </c>
      <c r="D43" s="77"/>
      <c r="E43" s="77"/>
      <c r="F43" s="77"/>
      <c r="G43" s="75">
        <f>P11*365</f>
        <v>698.45679012345681</v>
      </c>
      <c r="H43" s="78"/>
      <c r="I43" s="78"/>
      <c r="J43" s="78"/>
      <c r="K43" s="10"/>
      <c r="L43" s="10"/>
      <c r="M43" s="30"/>
    </row>
    <row r="44" spans="2:20" x14ac:dyDescent="0.2"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/>
      <c r="M44" s="19"/>
    </row>
    <row r="45" spans="2:20" ht="23.25" customHeight="1" x14ac:dyDescent="0.2"/>
    <row r="47" spans="2:20" x14ac:dyDescent="0.2">
      <c r="D47" s="20"/>
    </row>
    <row r="48" spans="2:20" x14ac:dyDescent="0.2">
      <c r="D48" s="21"/>
    </row>
    <row r="49" spans="4:4" x14ac:dyDescent="0.2">
      <c r="D49" s="22"/>
    </row>
  </sheetData>
  <mergeCells count="8">
    <mergeCell ref="C43:F43"/>
    <mergeCell ref="G43:J43"/>
    <mergeCell ref="K10:M10"/>
    <mergeCell ref="G28:M28"/>
    <mergeCell ref="G41:J41"/>
    <mergeCell ref="G34:M34"/>
    <mergeCell ref="G33:M33"/>
    <mergeCell ref="G27:M27"/>
  </mergeCells>
  <pageMargins left="0.47244094488188981" right="0.70866141732283472" top="0.43307086614173229" bottom="0.78740157480314965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showGridLines="0" zoomScaleNormal="100" workbookViewId="0">
      <selection activeCell="P3" sqref="P3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0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0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20" x14ac:dyDescent="0.2">
      <c r="B6" s="1"/>
      <c r="C6" s="1"/>
      <c r="D6" s="1"/>
      <c r="E6" s="1"/>
      <c r="F6" s="1"/>
      <c r="G6" s="1"/>
      <c r="H6" s="1"/>
      <c r="I6" s="1"/>
      <c r="J6" s="10"/>
      <c r="K6" s="1"/>
      <c r="L6" s="1"/>
      <c r="M6" s="1"/>
      <c r="N6" s="1"/>
    </row>
    <row r="7" spans="2:20" ht="30.95" customHeight="1" x14ac:dyDescent="0.2">
      <c r="B7" s="1"/>
      <c r="C7" s="1"/>
      <c r="D7" s="1"/>
      <c r="E7" s="59" t="s">
        <v>3</v>
      </c>
      <c r="F7" s="1"/>
      <c r="G7" s="10"/>
      <c r="H7" s="10"/>
      <c r="I7" s="10"/>
      <c r="J7" s="10"/>
      <c r="K7" s="10"/>
      <c r="L7" s="10"/>
      <c r="M7" s="10"/>
      <c r="N7" s="1"/>
    </row>
    <row r="8" spans="2:20" ht="30.95" customHeight="1" x14ac:dyDescent="0.2">
      <c r="B8" s="1"/>
      <c r="C8" s="1"/>
      <c r="D8" s="1"/>
      <c r="E8" s="5">
        <f>Stammdaten!E28</f>
        <v>14000</v>
      </c>
      <c r="F8" s="11"/>
      <c r="G8" s="10"/>
      <c r="H8" s="10"/>
      <c r="I8" s="10"/>
      <c r="J8" s="10"/>
      <c r="K8" s="10"/>
      <c r="L8" s="10"/>
      <c r="M8" s="10"/>
      <c r="N8" s="1"/>
    </row>
    <row r="9" spans="2:20" ht="30.95" customHeight="1" x14ac:dyDescent="0.25">
      <c r="B9" s="1"/>
      <c r="C9" s="12"/>
      <c r="D9" s="1"/>
      <c r="E9" s="5">
        <f>Bestellung!E28</f>
        <v>19325</v>
      </c>
      <c r="F9" s="11"/>
      <c r="G9" s="79">
        <f>P14</f>
        <v>0.73335910320834941</v>
      </c>
      <c r="H9" s="80"/>
      <c r="I9" s="80"/>
      <c r="J9" s="80"/>
      <c r="K9" s="80"/>
      <c r="L9" s="10"/>
      <c r="M9" s="10"/>
      <c r="N9" s="1"/>
    </row>
    <row r="10" spans="2:20" ht="30.95" customHeight="1" x14ac:dyDescent="0.25">
      <c r="B10" s="1"/>
      <c r="C10" s="12"/>
      <c r="D10" s="1"/>
      <c r="E10" s="5">
        <f>Lieferavisierung!E30</f>
        <v>15850</v>
      </c>
      <c r="F10" s="11"/>
      <c r="G10" s="27"/>
      <c r="H10" s="28"/>
      <c r="I10" s="28"/>
      <c r="J10" s="28"/>
      <c r="K10" s="69">
        <f>G9*100</f>
        <v>73.335910320834941</v>
      </c>
      <c r="L10" s="80"/>
      <c r="M10" s="80"/>
      <c r="N10" s="1"/>
      <c r="O10" s="24"/>
      <c r="P10" s="24"/>
      <c r="Q10" s="24"/>
      <c r="R10" s="24"/>
      <c r="S10" s="24"/>
      <c r="T10" s="24"/>
    </row>
    <row r="11" spans="2:20" ht="30.95" customHeight="1" x14ac:dyDescent="0.25">
      <c r="B11" s="1"/>
      <c r="C11" s="12"/>
      <c r="D11" s="1"/>
      <c r="E11" s="5">
        <f>Rechnung!E29</f>
        <v>15500</v>
      </c>
      <c r="F11" s="11"/>
      <c r="G11" s="71" t="s">
        <v>6</v>
      </c>
      <c r="H11" s="72"/>
      <c r="I11" s="72"/>
      <c r="J11" s="72"/>
      <c r="K11" s="72"/>
      <c r="L11" s="73"/>
      <c r="M11" s="73"/>
      <c r="N11" s="1"/>
      <c r="O11" s="24"/>
      <c r="P11" s="25"/>
      <c r="Q11" s="24"/>
      <c r="R11" s="25"/>
      <c r="S11" s="24"/>
      <c r="T11" s="24"/>
    </row>
    <row r="12" spans="2:20" s="16" customFormat="1" ht="30.95" customHeight="1" x14ac:dyDescent="0.25">
      <c r="B12" s="13"/>
      <c r="C12" s="13"/>
      <c r="D12" s="13"/>
      <c r="E12" s="65">
        <f>SUM(E8:E11)</f>
        <v>64675</v>
      </c>
      <c r="F12" s="14"/>
      <c r="G12" s="15"/>
      <c r="H12" s="15"/>
      <c r="I12" s="15"/>
      <c r="J12" s="15"/>
      <c r="K12" s="15"/>
      <c r="L12" s="15"/>
      <c r="M12" s="15"/>
      <c r="N12" s="13"/>
      <c r="O12" s="26"/>
      <c r="P12" s="26"/>
      <c r="Q12" s="26"/>
      <c r="R12" s="26"/>
      <c r="S12" s="26"/>
      <c r="T12" s="26"/>
    </row>
    <row r="13" spans="2:20" ht="12" customHeight="1" x14ac:dyDescent="0.25">
      <c r="B13" s="1"/>
      <c r="C13" s="1"/>
      <c r="D13" s="1"/>
      <c r="E13" s="1"/>
      <c r="F13" s="1"/>
      <c r="G13" s="10"/>
      <c r="H13" s="10"/>
      <c r="I13" s="10"/>
      <c r="J13" s="10"/>
      <c r="K13" s="10"/>
      <c r="L13" s="10"/>
      <c r="M13" s="1"/>
      <c r="N13" s="1"/>
      <c r="P13" s="60" t="s">
        <v>4</v>
      </c>
    </row>
    <row r="14" spans="2:20" ht="30.95" customHeight="1" x14ac:dyDescent="0.2">
      <c r="B14" s="1"/>
      <c r="C14" s="1"/>
      <c r="D14" s="1"/>
      <c r="E14" s="59" t="s">
        <v>3</v>
      </c>
      <c r="F14" s="1"/>
      <c r="G14" s="10"/>
      <c r="H14" s="10"/>
      <c r="I14" s="10"/>
      <c r="J14" s="10"/>
      <c r="K14" s="10"/>
      <c r="L14" s="10"/>
      <c r="M14" s="1"/>
      <c r="N14" s="1"/>
      <c r="P14" s="61">
        <f>E19/E12</f>
        <v>0.73335910320834941</v>
      </c>
    </row>
    <row r="15" spans="2:20" ht="30.95" customHeight="1" x14ac:dyDescent="0.25">
      <c r="B15" s="1"/>
      <c r="C15" s="1"/>
      <c r="D15" s="1"/>
      <c r="E15" s="5">
        <f>Stammdaten!E39</f>
        <v>28000</v>
      </c>
      <c r="F15" s="1"/>
      <c r="G15" s="10"/>
      <c r="H15" s="10"/>
      <c r="I15" s="10"/>
      <c r="J15" s="10"/>
      <c r="K15" s="10"/>
      <c r="L15" s="10"/>
      <c r="M15" s="10"/>
      <c r="N15" s="1"/>
      <c r="P15" s="16"/>
    </row>
    <row r="16" spans="2:20" ht="30.95" customHeight="1" x14ac:dyDescent="0.25">
      <c r="B16" s="1"/>
      <c r="C16" s="1"/>
      <c r="D16" s="1"/>
      <c r="E16" s="5">
        <f>Bestellung!E39</f>
        <v>5810.0000000000018</v>
      </c>
      <c r="F16" s="1"/>
      <c r="G16" s="10"/>
      <c r="H16" s="10"/>
      <c r="I16" s="10"/>
      <c r="J16" s="10"/>
      <c r="K16" s="10"/>
      <c r="L16" s="10"/>
      <c r="M16" s="10"/>
      <c r="N16" s="1"/>
      <c r="P16" s="60" t="s">
        <v>5</v>
      </c>
    </row>
    <row r="17" spans="2:16" ht="30.95" customHeight="1" x14ac:dyDescent="0.45">
      <c r="B17" s="1"/>
      <c r="C17" s="1"/>
      <c r="D17" s="1"/>
      <c r="E17" s="5">
        <f>Lieferavisierung!E42</f>
        <v>5520</v>
      </c>
      <c r="F17" s="1"/>
      <c r="G17" s="66">
        <f>P17*365</f>
        <v>497.70978283786638</v>
      </c>
      <c r="H17" s="68"/>
      <c r="I17" s="68"/>
      <c r="J17" s="68"/>
      <c r="K17" s="10"/>
      <c r="L17" s="10"/>
      <c r="M17" s="10"/>
      <c r="N17" s="1"/>
      <c r="P17" s="61">
        <f>E12/E19</f>
        <v>1.3635884461311407</v>
      </c>
    </row>
    <row r="18" spans="2:16" ht="30.95" customHeight="1" x14ac:dyDescent="0.2">
      <c r="B18" s="1"/>
      <c r="C18" s="1"/>
      <c r="D18" s="1"/>
      <c r="E18" s="5">
        <f>Rechnung!E41</f>
        <v>8100</v>
      </c>
      <c r="F18" s="1"/>
      <c r="G18" s="10"/>
      <c r="H18" s="10"/>
      <c r="I18" s="10"/>
      <c r="J18" s="10"/>
      <c r="K18" s="10"/>
      <c r="L18" s="10"/>
      <c r="M18" s="29"/>
    </row>
    <row r="19" spans="2:16" ht="30.95" customHeight="1" x14ac:dyDescent="0.45">
      <c r="B19" s="1"/>
      <c r="C19" s="1"/>
      <c r="D19" s="1"/>
      <c r="E19" s="65">
        <f>SUM(E15:E18)</f>
        <v>47430</v>
      </c>
      <c r="F19" s="1"/>
      <c r="G19" s="67">
        <f>P17*365</f>
        <v>497.70978283786638</v>
      </c>
      <c r="H19" s="68"/>
      <c r="I19" s="68"/>
      <c r="J19" s="68"/>
      <c r="K19" s="10"/>
      <c r="L19" s="10"/>
      <c r="M19" s="30"/>
    </row>
    <row r="20" spans="2:16" x14ac:dyDescent="0.2">
      <c r="B20" s="1"/>
      <c r="C20" s="1"/>
      <c r="D20" s="1"/>
      <c r="E20" s="1"/>
      <c r="F20" s="1"/>
      <c r="G20" s="10"/>
      <c r="H20" s="10"/>
      <c r="I20" s="10"/>
      <c r="J20" s="10"/>
      <c r="K20" s="10"/>
      <c r="L20" s="10"/>
      <c r="M20" s="19"/>
    </row>
    <row r="21" spans="2:16" ht="23.25" customHeight="1" x14ac:dyDescent="0.2"/>
    <row r="23" spans="2:16" x14ac:dyDescent="0.2">
      <c r="D23" s="20"/>
    </row>
    <row r="24" spans="2:16" x14ac:dyDescent="0.2">
      <c r="D24" s="21"/>
    </row>
    <row r="25" spans="2:16" x14ac:dyDescent="0.2">
      <c r="D25" s="22"/>
    </row>
  </sheetData>
  <mergeCells count="5">
    <mergeCell ref="G9:K9"/>
    <mergeCell ref="K10:M10"/>
    <mergeCell ref="G11:M11"/>
    <mergeCell ref="G17:J17"/>
    <mergeCell ref="G19:J19"/>
  </mergeCells>
  <pageMargins left="0.47244094488188981" right="0.70866141732283472" top="0.43307086614173229" bottom="0.78740157480314965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Einleitung</vt:lpstr>
      <vt:lpstr>Stammdaten</vt:lpstr>
      <vt:lpstr>Bestellung</vt:lpstr>
      <vt:lpstr>Lieferavisierung</vt:lpstr>
      <vt:lpstr>Rechnung</vt:lpstr>
      <vt:lpstr>Summe</vt:lpstr>
      <vt:lpstr>Bestellung!Druckbereich</vt:lpstr>
      <vt:lpstr>Einleitung!Druckbereich</vt:lpstr>
      <vt:lpstr>Lieferavisierung!Druckbereich</vt:lpstr>
      <vt:lpstr>Rechnung!Druckbereich</vt:lpstr>
      <vt:lpstr>Stammdaten!Druckbereich</vt:lpstr>
      <vt:lpstr>Summe!Druckbereich</vt:lpstr>
    </vt:vector>
  </TitlesOfParts>
  <Company>GS1 Germany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Dicks</dc:creator>
  <cp:lastModifiedBy>Doguc, Gürcan</cp:lastModifiedBy>
  <cp:lastPrinted>2010-09-07T12:03:28Z</cp:lastPrinted>
  <dcterms:created xsi:type="dcterms:W3CDTF">2010-07-30T06:58:11Z</dcterms:created>
  <dcterms:modified xsi:type="dcterms:W3CDTF">2016-06-02T08:34:11Z</dcterms:modified>
</cp:coreProperties>
</file>